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360" yWindow="105" windowWidth="11340" windowHeight="5520" tabRatio="607"/>
  </bookViews>
  <sheets>
    <sheet name="Summary 1998-2006" sheetId="1" r:id="rId1"/>
  </sheets>
  <definedNames>
    <definedName name="_xlnm.Print_Titles" localSheetId="0">'Summary 1998-2006'!$1:$6</definedName>
  </definedNames>
  <calcPr calcId="125725"/>
</workbook>
</file>

<file path=xl/calcChain.xml><?xml version="1.0" encoding="utf-8"?>
<calcChain xmlns="http://schemas.openxmlformats.org/spreadsheetml/2006/main">
  <c r="AS48" i="1"/>
  <c r="AT48" l="1"/>
  <c r="AT50" s="1"/>
  <c r="AP48"/>
  <c r="AQ48" s="1"/>
  <c r="AM48"/>
  <c r="AN48" s="1"/>
  <c r="AN50" s="1"/>
  <c r="Z48"/>
  <c r="AA48" s="1"/>
  <c r="AA50" s="1"/>
  <c r="W48"/>
  <c r="X48" s="1"/>
  <c r="X50" s="1"/>
  <c r="T48"/>
  <c r="U48" s="1"/>
  <c r="U50" s="1"/>
  <c r="Q48"/>
  <c r="R48" s="1"/>
  <c r="R50" s="1"/>
  <c r="N48"/>
  <c r="O48" s="1"/>
  <c r="O50" s="1"/>
  <c r="K48"/>
  <c r="L48" s="1"/>
  <c r="L50" s="1"/>
  <c r="H48"/>
  <c r="I48" s="1"/>
  <c r="I50" s="1"/>
  <c r="E48"/>
  <c r="F48" s="1"/>
  <c r="F50" s="1"/>
  <c r="B48"/>
  <c r="C48" s="1"/>
  <c r="C50" s="1"/>
  <c r="AQ46"/>
  <c r="AQ44"/>
  <c r="AQ42"/>
  <c r="AQ40"/>
  <c r="AQ38"/>
  <c r="AQ36"/>
  <c r="AQ34"/>
  <c r="AQ32"/>
  <c r="AQ30"/>
  <c r="AQ28"/>
  <c r="AQ26"/>
  <c r="AQ24"/>
  <c r="AQ22"/>
  <c r="AQ20"/>
  <c r="AQ10"/>
  <c r="AQ14"/>
  <c r="AQ18"/>
  <c r="AQ16"/>
  <c r="AQ12"/>
  <c r="AQ8"/>
  <c r="AC8"/>
  <c r="AC10"/>
  <c r="AC12"/>
  <c r="AC14"/>
  <c r="AC16"/>
  <c r="AC18"/>
  <c r="AC20"/>
  <c r="AC22"/>
  <c r="AC24"/>
  <c r="AC26"/>
  <c r="AC28"/>
  <c r="AC30"/>
  <c r="AC32"/>
  <c r="AC34"/>
  <c r="AC36"/>
  <c r="AC38"/>
  <c r="AC40"/>
  <c r="AC42"/>
  <c r="AC44"/>
  <c r="AC46"/>
  <c r="AK46"/>
  <c r="AL46" s="1"/>
  <c r="AJ46"/>
  <c r="AI46"/>
  <c r="AE46"/>
  <c r="AD46"/>
  <c r="AE44"/>
  <c r="AG44"/>
  <c r="AL44" s="1"/>
  <c r="AF44"/>
  <c r="AD44"/>
  <c r="AK42"/>
  <c r="AL42" s="1"/>
  <c r="AJ42"/>
  <c r="AI42"/>
  <c r="AH42"/>
  <c r="AG42"/>
  <c r="AF42"/>
  <c r="AE42"/>
  <c r="AD42"/>
  <c r="AJ40"/>
  <c r="AL40" s="1"/>
  <c r="AI40"/>
  <c r="AH40"/>
  <c r="AG40"/>
  <c r="AF40"/>
  <c r="AE40"/>
  <c r="AD40"/>
  <c r="AK38"/>
  <c r="AL38" s="1"/>
  <c r="AJ38"/>
  <c r="AI38"/>
  <c r="AH38"/>
  <c r="AG38"/>
  <c r="AF38"/>
  <c r="AE38"/>
  <c r="AD38"/>
  <c r="AK36"/>
  <c r="AL36" s="1"/>
  <c r="AJ36"/>
  <c r="AI36"/>
  <c r="AH36"/>
  <c r="AG36"/>
  <c r="AF36"/>
  <c r="AE36"/>
  <c r="AD36"/>
  <c r="AK34"/>
  <c r="AL34" s="1"/>
  <c r="AJ34"/>
  <c r="AI34"/>
  <c r="AH34"/>
  <c r="AG34"/>
  <c r="AF34"/>
  <c r="AE34"/>
  <c r="AD34"/>
  <c r="AK32"/>
  <c r="AL32" s="1"/>
  <c r="AJ32"/>
  <c r="AI32"/>
  <c r="AH32"/>
  <c r="AG32"/>
  <c r="AF32"/>
  <c r="AE32"/>
  <c r="AD32"/>
  <c r="AK30"/>
  <c r="AL30" s="1"/>
  <c r="AJ30"/>
  <c r="AI30"/>
  <c r="AH30"/>
  <c r="AG30"/>
  <c r="AF30"/>
  <c r="AE30"/>
  <c r="AD30"/>
  <c r="AK28"/>
  <c r="AL28" s="1"/>
  <c r="AJ28"/>
  <c r="AI28"/>
  <c r="AH28"/>
  <c r="AG28"/>
  <c r="AF28"/>
  <c r="AE28"/>
  <c r="AD28"/>
  <c r="AK26"/>
  <c r="AL26" s="1"/>
  <c r="AJ26"/>
  <c r="AI26"/>
  <c r="AH26"/>
  <c r="AG26"/>
  <c r="AF26"/>
  <c r="AE26"/>
  <c r="AD26"/>
  <c r="AH24"/>
  <c r="AL24" s="1"/>
  <c r="AG24"/>
  <c r="AF24"/>
  <c r="AE24"/>
  <c r="AD24"/>
  <c r="AK22"/>
  <c r="AL22" s="1"/>
  <c r="AJ22"/>
  <c r="AI22"/>
  <c r="AH22"/>
  <c r="AG22"/>
  <c r="AF22"/>
  <c r="AE22"/>
  <c r="AD22"/>
  <c r="AK20"/>
  <c r="AL20" s="1"/>
  <c r="AJ20"/>
  <c r="AI20"/>
  <c r="AH20"/>
  <c r="AG20"/>
  <c r="AF20"/>
  <c r="AE20"/>
  <c r="AD20"/>
  <c r="AK18"/>
  <c r="AL18" s="1"/>
  <c r="AJ18"/>
  <c r="AI18"/>
  <c r="AH18"/>
  <c r="AG18"/>
  <c r="AF18"/>
  <c r="AE18"/>
  <c r="AD18"/>
  <c r="AK16"/>
  <c r="AL16" s="1"/>
  <c r="AJ16"/>
  <c r="AI16"/>
  <c r="AH16"/>
  <c r="AG16"/>
  <c r="AF16"/>
  <c r="AE16"/>
  <c r="AD16"/>
  <c r="AK14"/>
  <c r="AL14" s="1"/>
  <c r="AJ14"/>
  <c r="AI14"/>
  <c r="AH14"/>
  <c r="AG14"/>
  <c r="AF14"/>
  <c r="AE14"/>
  <c r="AD14"/>
  <c r="AK12"/>
  <c r="AL12" s="1"/>
  <c r="AJ12"/>
  <c r="AI12"/>
  <c r="AH12"/>
  <c r="AG12"/>
  <c r="AF12"/>
  <c r="AE12"/>
  <c r="AD12"/>
  <c r="AK10"/>
  <c r="AL10" s="1"/>
  <c r="AJ10"/>
  <c r="AI10"/>
  <c r="AH10"/>
  <c r="AG10"/>
  <c r="AF10"/>
  <c r="AE10"/>
  <c r="AD10"/>
  <c r="AI8"/>
  <c r="AJ8"/>
  <c r="AK8"/>
  <c r="AL8" s="1"/>
  <c r="AH8"/>
  <c r="AG8"/>
  <c r="AF8"/>
  <c r="AE8"/>
  <c r="AD8"/>
  <c r="AQ50" l="1"/>
</calcChain>
</file>

<file path=xl/sharedStrings.xml><?xml version="1.0" encoding="utf-8"?>
<sst xmlns="http://schemas.openxmlformats.org/spreadsheetml/2006/main" count="379" uniqueCount="93">
  <si>
    <t>Lung CA</t>
  </si>
  <si>
    <t>CHF</t>
  </si>
  <si>
    <t>Colo-rectal CA</t>
  </si>
  <si>
    <t>Prostate CA</t>
  </si>
  <si>
    <t>Other heart disease</t>
  </si>
  <si>
    <t>Blood/lymph CA</t>
  </si>
  <si>
    <t>Breast CA</t>
  </si>
  <si>
    <t>Pancreatic CA</t>
  </si>
  <si>
    <t>Alzheimers</t>
  </si>
  <si>
    <t>Liver CA</t>
  </si>
  <si>
    <t>Parkinsons</t>
  </si>
  <si>
    <t>Brain CA</t>
  </si>
  <si>
    <t>Bladder CA</t>
  </si>
  <si>
    <t>Ovarian CA</t>
  </si>
  <si>
    <t>Stomach CA</t>
  </si>
  <si>
    <t>Pneumonias</t>
  </si>
  <si>
    <t>CHF = Congestive heart failure</t>
  </si>
  <si>
    <t>200-208</t>
  </si>
  <si>
    <t>174-175</t>
  </si>
  <si>
    <t>585-587</t>
  </si>
  <si>
    <t>571-573</t>
  </si>
  <si>
    <t>153-154</t>
  </si>
  <si>
    <t>430-434,436-438</t>
  </si>
  <si>
    <t>155-156</t>
  </si>
  <si>
    <t>290,294,331 except 331.0</t>
  </si>
  <si>
    <t>490-496</t>
  </si>
  <si>
    <t>390-398,402-404,410-417,420-427,429</t>
  </si>
  <si>
    <t>332-335</t>
  </si>
  <si>
    <t>480-488,510-519</t>
  </si>
  <si>
    <t>Non-infect. respiratory</t>
  </si>
  <si>
    <t>Diagnosis</t>
  </si>
  <si>
    <t>Avg LOS</t>
  </si>
  <si>
    <t># of Patients</t>
  </si>
  <si>
    <t>16</t>
  </si>
  <si>
    <t>43</t>
  </si>
  <si>
    <t>7</t>
  </si>
  <si>
    <t>52</t>
  </si>
  <si>
    <t>Ttl</t>
  </si>
  <si>
    <t>Nat'l</t>
  </si>
  <si>
    <t>Avg LOS = Average length of stay</t>
  </si>
  <si>
    <t>Abbreviations</t>
  </si>
  <si>
    <t>Nat'l Ttl = National total</t>
  </si>
  <si>
    <t>Ttl Pts = Total patients</t>
  </si>
  <si>
    <t>Key, in alphabetical order, with associated ICD-9-CM codes:</t>
  </si>
  <si>
    <t>Chronic kidney disease</t>
  </si>
  <si>
    <t>Chronic liver disease</t>
  </si>
  <si>
    <t>Chronic kidney disease =</t>
  </si>
  <si>
    <t>Chronic liver disease =</t>
  </si>
  <si>
    <t xml:space="preserve">Bladder CA = </t>
  </si>
  <si>
    <t xml:space="preserve">Brain CA = </t>
  </si>
  <si>
    <t xml:space="preserve">Breast CA = </t>
  </si>
  <si>
    <t xml:space="preserve">CHF = </t>
  </si>
  <si>
    <t xml:space="preserve">Colo-rectal CA = </t>
  </si>
  <si>
    <t>Liver CA =</t>
  </si>
  <si>
    <t>Other heart disease =</t>
  </si>
  <si>
    <t>CVA / Stroke</t>
  </si>
  <si>
    <t xml:space="preserve">CVA/Stroke = </t>
  </si>
  <si>
    <t xml:space="preserve">CA = cancer </t>
  </si>
  <si>
    <t>CVA = Cerebrovascular accident</t>
  </si>
  <si>
    <t>NOS = Not otherwise specified</t>
  </si>
  <si>
    <t xml:space="preserve">Ovarian CA = </t>
  </si>
  <si>
    <t xml:space="preserve">Pancreatic CA = </t>
  </si>
  <si>
    <t xml:space="preserve">Prostate CA = </t>
  </si>
  <si>
    <t xml:space="preserve">Stomach CA = </t>
  </si>
  <si>
    <t>Pneumonias = Pneumonias and other infectious lung diseases =</t>
  </si>
  <si>
    <t>Parkinsons = Parkinsons and other degenerative diseases =</t>
  </si>
  <si>
    <t>Non-infect. respiratory = Non-infectious respiratory diseases =</t>
  </si>
  <si>
    <t>Alzheimers = Alzheimer's disease =</t>
  </si>
  <si>
    <t>Blood/lymph CA = Blood and lymphatic cancers =</t>
  </si>
  <si>
    <t>Table 1.  Top 20 Hospice Terminal Diagnoses By Number of Patients</t>
  </si>
  <si>
    <t>AVG LOS</t>
  </si>
  <si>
    <t>n/a</t>
  </si>
  <si>
    <t>Change in Avg LOS</t>
  </si>
  <si>
    <t>331.0</t>
  </si>
  <si>
    <t>Debility NOS</t>
  </si>
  <si>
    <t>Failure to thrive</t>
  </si>
  <si>
    <t>Failure to thrive = Failure to thrive - adult =</t>
  </si>
  <si>
    <t xml:space="preserve">Debility NOS = </t>
  </si>
  <si>
    <t>Non-Alzheim dementia</t>
  </si>
  <si>
    <t>Non-Alzheim dementia = Non-Alzheimers dementia</t>
  </si>
  <si>
    <t>Chronic kidney dis.</t>
  </si>
  <si>
    <t>Source: Health Care Information Systems (HCIS) datasets</t>
  </si>
  <si>
    <t>Rank</t>
  </si>
  <si>
    <t>% of Ttl Pts*</t>
  </si>
  <si>
    <t>* Percentages may not sum to 100 due to rounding.</t>
  </si>
  <si>
    <t>799.3</t>
  </si>
  <si>
    <t>Lung CA=</t>
  </si>
  <si>
    <t>162-165</t>
  </si>
  <si>
    <t xml:space="preserve">Non-Alzheim dementia </t>
  </si>
  <si>
    <t>%ofTtl Pts*</t>
  </si>
  <si>
    <t xml:space="preserve"> %ofTtl Pts*</t>
  </si>
  <si>
    <t>All Other</t>
  </si>
  <si>
    <t>%of Ttl Pts*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</si>
</sst>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15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u/>
      <sz val="9"/>
      <name val="Arial"/>
      <family val="2"/>
    </font>
    <font>
      <u/>
      <sz val="8"/>
      <name val="Arial"/>
      <family val="2"/>
    </font>
    <font>
      <u/>
      <sz val="10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7">
    <xf numFmtId="0" fontId="0" fillId="0" borderId="0" xfId="0"/>
    <xf numFmtId="0" fontId="2" fillId="0" borderId="0" xfId="0" applyFont="1"/>
    <xf numFmtId="0" fontId="4" fillId="0" borderId="0" xfId="0" applyFont="1"/>
    <xf numFmtId="49" fontId="4" fillId="0" borderId="0" xfId="0" applyNumberFormat="1" applyFont="1"/>
    <xf numFmtId="0" fontId="5" fillId="0" borderId="0" xfId="0" applyFont="1"/>
    <xf numFmtId="0" fontId="0" fillId="0" borderId="0" xfId="0" applyBorder="1"/>
    <xf numFmtId="49" fontId="4" fillId="0" borderId="0" xfId="0" applyNumberFormat="1" applyFont="1" applyBorder="1"/>
    <xf numFmtId="0" fontId="3" fillId="0" borderId="0" xfId="0" applyFont="1"/>
    <xf numFmtId="0" fontId="7" fillId="0" borderId="0" xfId="0" applyFont="1" applyBorder="1"/>
    <xf numFmtId="0" fontId="6" fillId="0" borderId="0" xfId="0" applyFont="1" applyBorder="1"/>
    <xf numFmtId="165" fontId="3" fillId="0" borderId="0" xfId="1" applyNumberFormat="1" applyFont="1" applyBorder="1"/>
    <xf numFmtId="165" fontId="0" fillId="0" borderId="0" xfId="1" applyNumberFormat="1" applyFont="1" applyBorder="1"/>
    <xf numFmtId="49" fontId="3" fillId="0" borderId="0" xfId="0" applyNumberFormat="1" applyFont="1" applyBorder="1"/>
    <xf numFmtId="49" fontId="3" fillId="0" borderId="0" xfId="0" applyNumberFormat="1" applyFont="1"/>
    <xf numFmtId="0" fontId="8" fillId="0" borderId="0" xfId="0" applyFont="1"/>
    <xf numFmtId="3" fontId="3" fillId="0" borderId="1" xfId="1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3" fontId="7" fillId="0" borderId="1" xfId="1" applyNumberFormat="1" applyFont="1" applyBorder="1" applyAlignment="1">
      <alignment horizontal="center" wrapText="1"/>
    </xf>
    <xf numFmtId="3" fontId="7" fillId="0" borderId="1" xfId="0" applyNumberFormat="1" applyFont="1" applyBorder="1" applyAlignment="1">
      <alignment horizontal="center" wrapText="1"/>
    </xf>
    <xf numFmtId="3" fontId="3" fillId="0" borderId="1" xfId="1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8" xfId="1" applyNumberFormat="1" applyFont="1" applyBorder="1" applyAlignment="1">
      <alignment horizontal="center" wrapText="1"/>
    </xf>
    <xf numFmtId="3" fontId="7" fillId="0" borderId="8" xfId="1" applyNumberFormat="1" applyFont="1" applyBorder="1" applyAlignment="1">
      <alignment horizontal="center" wrapText="1"/>
    </xf>
    <xf numFmtId="3" fontId="3" fillId="0" borderId="8" xfId="1" applyNumberFormat="1" applyFont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8" xfId="0" applyNumberFormat="1" applyFont="1" applyBorder="1" applyAlignment="1">
      <alignment horizontal="center" wrapText="1"/>
    </xf>
    <xf numFmtId="3" fontId="7" fillId="0" borderId="8" xfId="0" applyNumberFormat="1" applyFont="1" applyBorder="1" applyAlignment="1">
      <alignment horizontal="center" wrapText="1"/>
    </xf>
    <xf numFmtId="3" fontId="3" fillId="0" borderId="9" xfId="1" applyNumberFormat="1" applyFont="1" applyBorder="1" applyAlignment="1">
      <alignment horizontal="center"/>
    </xf>
    <xf numFmtId="3" fontId="3" fillId="0" borderId="9" xfId="1" applyNumberFormat="1" applyFont="1" applyBorder="1" applyAlignment="1">
      <alignment horizontal="center" wrapText="1"/>
    </xf>
    <xf numFmtId="3" fontId="7" fillId="0" borderId="9" xfId="1" applyNumberFormat="1" applyFont="1" applyBorder="1" applyAlignment="1">
      <alignment horizontal="center" wrapText="1"/>
    </xf>
    <xf numFmtId="3" fontId="3" fillId="0" borderId="9" xfId="0" applyNumberFormat="1" applyFont="1" applyBorder="1" applyAlignment="1">
      <alignment horizontal="center"/>
    </xf>
    <xf numFmtId="3" fontId="3" fillId="0" borderId="9" xfId="0" applyNumberFormat="1" applyFont="1" applyBorder="1" applyAlignment="1">
      <alignment horizontal="center" wrapText="1"/>
    </xf>
    <xf numFmtId="3" fontId="7" fillId="0" borderId="9" xfId="0" applyNumberFormat="1" applyFont="1" applyBorder="1" applyAlignment="1">
      <alignment horizontal="center" wrapText="1"/>
    </xf>
    <xf numFmtId="0" fontId="6" fillId="0" borderId="11" xfId="0" applyFont="1" applyBorder="1"/>
    <xf numFmtId="0" fontId="6" fillId="0" borderId="12" xfId="0" applyFont="1" applyBorder="1"/>
    <xf numFmtId="3" fontId="3" fillId="2" borderId="8" xfId="1" applyNumberFormat="1" applyFont="1" applyFill="1" applyBorder="1" applyAlignment="1">
      <alignment horizontal="center" wrapText="1"/>
    </xf>
    <xf numFmtId="3" fontId="3" fillId="2" borderId="1" xfId="1" applyNumberFormat="1" applyFont="1" applyFill="1" applyBorder="1" applyAlignment="1">
      <alignment horizontal="center" wrapText="1"/>
    </xf>
    <xf numFmtId="3" fontId="3" fillId="2" borderId="9" xfId="1" applyNumberFormat="1" applyFont="1" applyFill="1" applyBorder="1" applyAlignment="1">
      <alignment horizontal="center" wrapText="1"/>
    </xf>
    <xf numFmtId="3" fontId="3" fillId="2" borderId="8" xfId="0" applyNumberFormat="1" applyFont="1" applyFill="1" applyBorder="1" applyAlignment="1">
      <alignment horizontal="center" wrapText="1"/>
    </xf>
    <xf numFmtId="3" fontId="3" fillId="2" borderId="1" xfId="0" applyNumberFormat="1" applyFont="1" applyFill="1" applyBorder="1" applyAlignment="1">
      <alignment horizontal="center" wrapText="1"/>
    </xf>
    <xf numFmtId="3" fontId="3" fillId="2" borderId="9" xfId="0" applyNumberFormat="1" applyFont="1" applyFill="1" applyBorder="1" applyAlignment="1">
      <alignment horizontal="center" wrapText="1"/>
    </xf>
    <xf numFmtId="0" fontId="6" fillId="2" borderId="14" xfId="0" applyFont="1" applyFill="1" applyBorder="1"/>
    <xf numFmtId="0" fontId="6" fillId="2" borderId="11" xfId="0" applyFont="1" applyFill="1" applyBorder="1"/>
    <xf numFmtId="0" fontId="6" fillId="2" borderId="12" xfId="0" applyFont="1" applyFill="1" applyBorder="1"/>
    <xf numFmtId="3" fontId="7" fillId="2" borderId="8" xfId="1" applyNumberFormat="1" applyFont="1" applyFill="1" applyBorder="1" applyAlignment="1">
      <alignment horizontal="center" wrapText="1"/>
    </xf>
    <xf numFmtId="3" fontId="7" fillId="2" borderId="1" xfId="1" applyNumberFormat="1" applyFont="1" applyFill="1" applyBorder="1" applyAlignment="1">
      <alignment horizontal="center" wrapText="1"/>
    </xf>
    <xf numFmtId="3" fontId="7" fillId="2" borderId="9" xfId="1" applyNumberFormat="1" applyFont="1" applyFill="1" applyBorder="1" applyAlignment="1">
      <alignment horizontal="center" wrapText="1"/>
    </xf>
    <xf numFmtId="3" fontId="7" fillId="2" borderId="8" xfId="0" applyNumberFormat="1" applyFont="1" applyFill="1" applyBorder="1" applyAlignment="1">
      <alignment horizontal="center" wrapText="1"/>
    </xf>
    <xf numFmtId="3" fontId="7" fillId="2" borderId="1" xfId="0" applyNumberFormat="1" applyFont="1" applyFill="1" applyBorder="1" applyAlignment="1">
      <alignment horizontal="center" wrapText="1"/>
    </xf>
    <xf numFmtId="3" fontId="7" fillId="2" borderId="9" xfId="0" applyNumberFormat="1" applyFont="1" applyFill="1" applyBorder="1" applyAlignment="1">
      <alignment horizontal="center" wrapText="1"/>
    </xf>
    <xf numFmtId="0" fontId="6" fillId="3" borderId="14" xfId="0" applyFont="1" applyFill="1" applyBorder="1" applyAlignment="1">
      <alignment horizontal="right"/>
    </xf>
    <xf numFmtId="0" fontId="6" fillId="3" borderId="12" xfId="0" applyFont="1" applyFill="1" applyBorder="1" applyAlignment="1">
      <alignment horizontal="right"/>
    </xf>
    <xf numFmtId="0" fontId="6" fillId="4" borderId="12" xfId="0" applyFont="1" applyFill="1" applyBorder="1" applyAlignment="1">
      <alignment horizontal="right"/>
    </xf>
    <xf numFmtId="0" fontId="6" fillId="4" borderId="15" xfId="0" applyFont="1" applyFill="1" applyBorder="1" applyAlignment="1">
      <alignment wrapText="1"/>
    </xf>
    <xf numFmtId="0" fontId="6" fillId="4" borderId="16" xfId="0" applyFont="1" applyFill="1" applyBorder="1" applyAlignment="1">
      <alignment wrapText="1"/>
    </xf>
    <xf numFmtId="0" fontId="6" fillId="4" borderId="17" xfId="0" applyFont="1" applyFill="1" applyBorder="1" applyAlignment="1">
      <alignment wrapText="1"/>
    </xf>
    <xf numFmtId="0" fontId="0" fillId="0" borderId="0" xfId="0" applyFill="1" applyBorder="1"/>
    <xf numFmtId="3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165" fontId="4" fillId="0" borderId="0" xfId="1" applyNumberFormat="1" applyFont="1" applyAlignment="1">
      <alignment horizontal="right"/>
    </xf>
    <xf numFmtId="9" fontId="4" fillId="0" borderId="0" xfId="2" applyFont="1" applyAlignment="1">
      <alignment horizontal="right"/>
    </xf>
    <xf numFmtId="0" fontId="6" fillId="0" borderId="0" xfId="0" applyFont="1" applyFill="1" applyBorder="1" applyAlignment="1">
      <alignment wrapText="1"/>
    </xf>
    <xf numFmtId="0" fontId="0" fillId="0" borderId="0" xfId="0" applyFill="1" applyBorder="1" applyAlignment="1"/>
    <xf numFmtId="0" fontId="6" fillId="0" borderId="0" xfId="0" applyFont="1" applyFill="1" applyBorder="1" applyAlignment="1">
      <alignment horizontal="right" wrapText="1"/>
    </xf>
    <xf numFmtId="0" fontId="13" fillId="0" borderId="0" xfId="0" applyFont="1" applyFill="1" applyBorder="1" applyAlignment="1">
      <alignment horizontal="right" wrapText="1"/>
    </xf>
    <xf numFmtId="0" fontId="14" fillId="0" borderId="0" xfId="0" applyFont="1" applyFill="1" applyBorder="1" applyAlignment="1">
      <alignment horizontal="right"/>
    </xf>
    <xf numFmtId="3" fontId="14" fillId="0" borderId="0" xfId="0" applyNumberFormat="1" applyFont="1" applyFill="1" applyBorder="1" applyAlignment="1">
      <alignment horizontal="right" wrapText="1"/>
    </xf>
    <xf numFmtId="49" fontId="14" fillId="0" borderId="0" xfId="0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horizontal="right" wrapText="1"/>
    </xf>
    <xf numFmtId="165" fontId="14" fillId="0" borderId="0" xfId="1" applyNumberFormat="1" applyFont="1" applyFill="1" applyBorder="1" applyAlignment="1">
      <alignment horizontal="right" wrapText="1"/>
    </xf>
    <xf numFmtId="3" fontId="14" fillId="0" borderId="0" xfId="0" applyNumberFormat="1" applyFont="1" applyFill="1" applyBorder="1" applyAlignment="1">
      <alignment horizontal="right"/>
    </xf>
    <xf numFmtId="165" fontId="13" fillId="0" borderId="0" xfId="1" applyNumberFormat="1" applyFont="1" applyFill="1" applyBorder="1" applyAlignment="1">
      <alignment horizontal="right"/>
    </xf>
    <xf numFmtId="165" fontId="14" fillId="0" borderId="0" xfId="1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0" fillId="0" borderId="0" xfId="0" applyFill="1"/>
    <xf numFmtId="164" fontId="3" fillId="0" borderId="0" xfId="1" applyNumberFormat="1" applyFont="1" applyBorder="1"/>
    <xf numFmtId="0" fontId="6" fillId="3" borderId="8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wrapText="1"/>
    </xf>
    <xf numFmtId="0" fontId="6" fillId="3" borderId="9" xfId="0" applyFont="1" applyFill="1" applyBorder="1" applyAlignment="1">
      <alignment horizontal="center" wrapText="1"/>
    </xf>
    <xf numFmtId="43" fontId="0" fillId="0" borderId="0" xfId="1" applyNumberFormat="1" applyFont="1" applyBorder="1"/>
    <xf numFmtId="0" fontId="2" fillId="0" borderId="12" xfId="0" applyFont="1" applyBorder="1"/>
    <xf numFmtId="3" fontId="3" fillId="0" borderId="1" xfId="0" applyNumberFormat="1" applyFont="1" applyFill="1" applyBorder="1" applyAlignment="1">
      <alignment horizontal="center" wrapText="1"/>
    </xf>
    <xf numFmtId="49" fontId="9" fillId="0" borderId="0" xfId="0" applyNumberFormat="1" applyFont="1" applyBorder="1"/>
    <xf numFmtId="49" fontId="10" fillId="0" borderId="0" xfId="0" applyNumberFormat="1" applyFont="1" applyBorder="1"/>
    <xf numFmtId="49" fontId="11" fillId="0" borderId="0" xfId="0" applyNumberFormat="1" applyFont="1" applyBorder="1"/>
    <xf numFmtId="49" fontId="0" fillId="0" borderId="0" xfId="0" applyNumberFormat="1" applyBorder="1"/>
    <xf numFmtId="49" fontId="0" fillId="0" borderId="0" xfId="0" applyNumberFormat="1"/>
    <xf numFmtId="49" fontId="7" fillId="0" borderId="0" xfId="0" applyNumberFormat="1" applyFont="1" applyBorder="1"/>
    <xf numFmtId="49" fontId="7" fillId="0" borderId="0" xfId="0" applyNumberFormat="1" applyFont="1"/>
    <xf numFmtId="49" fontId="9" fillId="0" borderId="7" xfId="0" applyNumberFormat="1" applyFont="1" applyBorder="1"/>
    <xf numFmtId="49" fontId="0" fillId="0" borderId="2" xfId="0" applyNumberFormat="1" applyBorder="1"/>
    <xf numFmtId="49" fontId="6" fillId="0" borderId="2" xfId="0" applyNumberFormat="1" applyFont="1" applyBorder="1"/>
    <xf numFmtId="49" fontId="3" fillId="0" borderId="2" xfId="0" applyNumberFormat="1" applyFont="1" applyBorder="1"/>
    <xf numFmtId="49" fontId="3" fillId="0" borderId="4" xfId="0" applyNumberFormat="1" applyFont="1" applyBorder="1"/>
    <xf numFmtId="49" fontId="3" fillId="0" borderId="4" xfId="0" applyNumberFormat="1" applyFont="1" applyFill="1" applyBorder="1"/>
    <xf numFmtId="49" fontId="3" fillId="0" borderId="5" xfId="0" applyNumberFormat="1" applyFont="1" applyBorder="1"/>
    <xf numFmtId="49" fontId="3" fillId="0" borderId="6" xfId="0" applyNumberFormat="1" applyFont="1" applyBorder="1"/>
    <xf numFmtId="49" fontId="0" fillId="0" borderId="6" xfId="0" applyNumberFormat="1" applyBorder="1"/>
    <xf numFmtId="49" fontId="8" fillId="0" borderId="0" xfId="0" applyNumberFormat="1" applyFont="1" applyFill="1" applyBorder="1"/>
    <xf numFmtId="0" fontId="6" fillId="0" borderId="12" xfId="0" applyFont="1" applyFill="1" applyBorder="1"/>
    <xf numFmtId="0" fontId="6" fillId="5" borderId="12" xfId="0" applyFont="1" applyFill="1" applyBorder="1"/>
    <xf numFmtId="3" fontId="3" fillId="5" borderId="0" xfId="1" applyNumberFormat="1" applyFont="1" applyFill="1" applyBorder="1" applyAlignment="1">
      <alignment horizontal="center"/>
    </xf>
    <xf numFmtId="3" fontId="14" fillId="5" borderId="0" xfId="0" applyNumberFormat="1" applyFont="1" applyFill="1" applyBorder="1" applyAlignment="1">
      <alignment horizontal="right"/>
    </xf>
    <xf numFmtId="3" fontId="4" fillId="5" borderId="0" xfId="0" applyNumberFormat="1" applyFont="1" applyFill="1" applyAlignment="1">
      <alignment horizontal="right"/>
    </xf>
    <xf numFmtId="0" fontId="4" fillId="5" borderId="0" xfId="0" applyFont="1" applyFill="1" applyAlignment="1">
      <alignment horizontal="right"/>
    </xf>
    <xf numFmtId="9" fontId="4" fillId="5" borderId="0" xfId="2" applyFont="1" applyFill="1" applyAlignment="1">
      <alignment horizontal="right"/>
    </xf>
    <xf numFmtId="3" fontId="3" fillId="5" borderId="25" xfId="1" applyNumberFormat="1" applyFont="1" applyFill="1" applyBorder="1" applyAlignment="1">
      <alignment horizontal="center"/>
    </xf>
    <xf numFmtId="3" fontId="3" fillId="5" borderId="25" xfId="0" applyNumberFormat="1" applyFont="1" applyFill="1" applyBorder="1" applyAlignment="1">
      <alignment horizontal="center"/>
    </xf>
    <xf numFmtId="3" fontId="14" fillId="5" borderId="25" xfId="0" applyNumberFormat="1" applyFont="1" applyFill="1" applyBorder="1" applyAlignment="1">
      <alignment horizontal="right"/>
    </xf>
    <xf numFmtId="3" fontId="4" fillId="5" borderId="25" xfId="0" applyNumberFormat="1" applyFont="1" applyFill="1" applyBorder="1" applyAlignment="1">
      <alignment horizontal="right"/>
    </xf>
    <xf numFmtId="0" fontId="4" fillId="5" borderId="25" xfId="0" applyFont="1" applyFill="1" applyBorder="1" applyAlignment="1">
      <alignment horizontal="right"/>
    </xf>
    <xf numFmtId="0" fontId="0" fillId="6" borderId="0" xfId="0" applyFill="1"/>
    <xf numFmtId="0" fontId="0" fillId="0" borderId="10" xfId="0" applyFill="1" applyBorder="1"/>
    <xf numFmtId="0" fontId="4" fillId="0" borderId="0" xfId="0" applyFont="1" applyFill="1" applyAlignment="1">
      <alignment horizontal="right"/>
    </xf>
    <xf numFmtId="0" fontId="6" fillId="0" borderId="11" xfId="0" applyFont="1" applyFill="1" applyBorder="1"/>
    <xf numFmtId="165" fontId="6" fillId="0" borderId="8" xfId="1" applyNumberFormat="1" applyFont="1" applyFill="1" applyBorder="1"/>
    <xf numFmtId="165" fontId="6" fillId="0" borderId="9" xfId="1" applyNumberFormat="1" applyFont="1" applyFill="1" applyBorder="1" applyAlignment="1">
      <alignment horizontal="center"/>
    </xf>
    <xf numFmtId="165" fontId="6" fillId="0" borderId="9" xfId="1" applyNumberFormat="1" applyFont="1" applyFill="1" applyBorder="1"/>
    <xf numFmtId="165" fontId="12" fillId="0" borderId="0" xfId="1" applyNumberFormat="1" applyFont="1" applyFill="1" applyAlignment="1">
      <alignment horizontal="right"/>
    </xf>
    <xf numFmtId="165" fontId="4" fillId="0" borderId="0" xfId="1" applyNumberFormat="1" applyFont="1" applyFill="1" applyAlignment="1">
      <alignment horizontal="right"/>
    </xf>
    <xf numFmtId="3" fontId="6" fillId="0" borderId="1" xfId="1" applyNumberFormat="1" applyFont="1" applyFill="1" applyBorder="1" applyAlignment="1">
      <alignment horizontal="center"/>
    </xf>
    <xf numFmtId="3" fontId="3" fillId="5" borderId="24" xfId="1" applyNumberFormat="1" applyFont="1" applyFill="1" applyBorder="1" applyAlignment="1">
      <alignment horizontal="center"/>
    </xf>
    <xf numFmtId="3" fontId="3" fillId="5" borderId="3" xfId="1" applyNumberFormat="1" applyFont="1" applyFill="1" applyBorder="1" applyAlignment="1">
      <alignment horizontal="center"/>
    </xf>
    <xf numFmtId="3" fontId="3" fillId="5" borderId="26" xfId="1" applyNumberFormat="1" applyFont="1" applyFill="1" applyBorder="1" applyAlignment="1">
      <alignment horizontal="center"/>
    </xf>
    <xf numFmtId="3" fontId="3" fillId="5" borderId="26" xfId="0" applyNumberFormat="1" applyFont="1" applyFill="1" applyBorder="1" applyAlignment="1">
      <alignment horizontal="center"/>
    </xf>
    <xf numFmtId="9" fontId="4" fillId="5" borderId="28" xfId="2" applyFont="1" applyFill="1" applyBorder="1" applyAlignment="1">
      <alignment horizontal="right"/>
    </xf>
    <xf numFmtId="3" fontId="3" fillId="5" borderId="27" xfId="1" applyNumberFormat="1" applyFont="1" applyFill="1" applyBorder="1" applyAlignment="1">
      <alignment horizontal="center"/>
    </xf>
    <xf numFmtId="0" fontId="6" fillId="0" borderId="0" xfId="0" applyFont="1" applyFill="1" applyBorder="1"/>
    <xf numFmtId="165" fontId="6" fillId="0" borderId="0" xfId="1" applyNumberFormat="1" applyFont="1" applyFill="1" applyBorder="1"/>
    <xf numFmtId="3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 applyBorder="1" applyAlignment="1">
      <alignment horizontal="center"/>
    </xf>
    <xf numFmtId="0" fontId="8" fillId="0" borderId="0" xfId="0" applyFont="1" applyBorder="1"/>
    <xf numFmtId="49" fontId="7" fillId="0" borderId="2" xfId="0" applyNumberFormat="1" applyFont="1" applyBorder="1"/>
    <xf numFmtId="49" fontId="4" fillId="0" borderId="3" xfId="0" applyNumberFormat="1" applyFont="1" applyBorder="1"/>
    <xf numFmtId="49" fontId="4" fillId="0" borderId="10" xfId="0" applyNumberFormat="1" applyFont="1" applyBorder="1"/>
    <xf numFmtId="49" fontId="4" fillId="0" borderId="6" xfId="0" applyNumberFormat="1" applyFont="1" applyBorder="1"/>
    <xf numFmtId="49" fontId="4" fillId="0" borderId="13" xfId="0" applyNumberFormat="1" applyFont="1" applyBorder="1"/>
    <xf numFmtId="0" fontId="3" fillId="0" borderId="0" xfId="0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3" fillId="0" borderId="0" xfId="0" applyNumberFormat="1" applyFont="1" applyFill="1" applyBorder="1"/>
    <xf numFmtId="49" fontId="3" fillId="2" borderId="18" xfId="0" applyNumberFormat="1" applyFont="1" applyFill="1" applyBorder="1" applyAlignment="1">
      <alignment horizontal="center" wrapText="1"/>
    </xf>
    <xf numFmtId="0" fontId="0" fillId="2" borderId="19" xfId="0" applyFill="1" applyBorder="1" applyAlignment="1">
      <alignment horizontal="center" wrapText="1"/>
    </xf>
    <xf numFmtId="0" fontId="0" fillId="2" borderId="20" xfId="0" applyFill="1" applyBorder="1" applyAlignment="1">
      <alignment horizontal="center" wrapText="1"/>
    </xf>
    <xf numFmtId="49" fontId="3" fillId="0" borderId="18" xfId="0" applyNumberFormat="1" applyFont="1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49" fontId="3" fillId="2" borderId="21" xfId="0" applyNumberFormat="1" applyFont="1" applyFill="1" applyBorder="1" applyAlignment="1">
      <alignment horizontal="center" wrapText="1"/>
    </xf>
    <xf numFmtId="49" fontId="3" fillId="2" borderId="22" xfId="0" applyNumberFormat="1" applyFont="1" applyFill="1" applyBorder="1" applyAlignment="1">
      <alignment horizontal="center" wrapText="1"/>
    </xf>
    <xf numFmtId="49" fontId="3" fillId="2" borderId="23" xfId="0" applyNumberFormat="1" applyFont="1" applyFill="1" applyBorder="1" applyAlignment="1">
      <alignment horizontal="center" wrapText="1"/>
    </xf>
    <xf numFmtId="49" fontId="3" fillId="0" borderId="18" xfId="0" applyNumberFormat="1" applyFont="1" applyFill="1" applyBorder="1" applyAlignment="1">
      <alignment horizontal="center" wrapText="1"/>
    </xf>
    <xf numFmtId="0" fontId="0" fillId="0" borderId="19" xfId="0" applyFill="1" applyBorder="1" applyAlignment="1">
      <alignment horizontal="center" wrapText="1"/>
    </xf>
    <xf numFmtId="0" fontId="0" fillId="0" borderId="20" xfId="0" applyFill="1" applyBorder="1" applyAlignment="1">
      <alignment horizontal="center" wrapText="1"/>
    </xf>
    <xf numFmtId="165" fontId="3" fillId="5" borderId="18" xfId="1" applyNumberFormat="1" applyFont="1" applyFill="1" applyBorder="1" applyAlignment="1">
      <alignment horizontal="center" wrapText="1"/>
    </xf>
    <xf numFmtId="165" fontId="0" fillId="5" borderId="19" xfId="1" applyNumberFormat="1" applyFont="1" applyFill="1" applyBorder="1" applyAlignment="1">
      <alignment horizontal="center" wrapText="1"/>
    </xf>
    <xf numFmtId="165" fontId="0" fillId="5" borderId="20" xfId="1" applyNumberFormat="1" applyFont="1" applyFill="1" applyBorder="1" applyAlignment="1">
      <alignment horizontal="center" wrapText="1"/>
    </xf>
    <xf numFmtId="165" fontId="3" fillId="2" borderId="18" xfId="1" applyNumberFormat="1" applyFont="1" applyFill="1" applyBorder="1" applyAlignment="1">
      <alignment horizontal="center" wrapText="1"/>
    </xf>
    <xf numFmtId="165" fontId="0" fillId="2" borderId="19" xfId="1" applyNumberFormat="1" applyFont="1" applyFill="1" applyBorder="1" applyAlignment="1">
      <alignment horizontal="center" wrapText="1"/>
    </xf>
    <xf numFmtId="165" fontId="0" fillId="2" borderId="20" xfId="1" applyNumberFormat="1" applyFont="1" applyFill="1" applyBorder="1" applyAlignment="1">
      <alignment horizontal="center" wrapText="1"/>
    </xf>
    <xf numFmtId="49" fontId="3" fillId="5" borderId="18" xfId="0" applyNumberFormat="1" applyFont="1" applyFill="1" applyBorder="1" applyAlignment="1">
      <alignment horizontal="center" wrapText="1"/>
    </xf>
    <xf numFmtId="0" fontId="0" fillId="5" borderId="19" xfId="0" applyFill="1" applyBorder="1" applyAlignment="1">
      <alignment horizontal="center" wrapText="1"/>
    </xf>
    <xf numFmtId="0" fontId="0" fillId="5" borderId="20" xfId="0" applyFill="1" applyBorder="1" applyAlignment="1">
      <alignment horizontal="center" wrapText="1"/>
    </xf>
    <xf numFmtId="0" fontId="2" fillId="3" borderId="22" xfId="0" applyFont="1" applyFill="1" applyBorder="1" applyAlignment="1">
      <alignment horizontal="center"/>
    </xf>
    <xf numFmtId="0" fontId="0" fillId="3" borderId="22" xfId="0" applyFill="1" applyBorder="1" applyAlignment="1">
      <alignment horizontal="center"/>
    </xf>
    <xf numFmtId="0" fontId="0" fillId="3" borderId="23" xfId="0" applyFill="1" applyBorder="1" applyAlignment="1"/>
    <xf numFmtId="0" fontId="6" fillId="3" borderId="24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/>
    </xf>
    <xf numFmtId="0" fontId="2" fillId="3" borderId="26" xfId="0" applyFont="1" applyFill="1" applyBorder="1" applyAlignment="1">
      <alignment horizontal="center"/>
    </xf>
    <xf numFmtId="49" fontId="3" fillId="2" borderId="18" xfId="0" applyNumberFormat="1" applyFont="1" applyFill="1" applyBorder="1" applyAlignment="1">
      <alignment horizontal="center"/>
    </xf>
    <xf numFmtId="0" fontId="0" fillId="2" borderId="19" xfId="0" applyFill="1" applyBorder="1" applyAlignment="1"/>
    <xf numFmtId="0" fontId="0" fillId="2" borderId="20" xfId="0" applyFill="1" applyBorder="1" applyAlignment="1"/>
    <xf numFmtId="49" fontId="3" fillId="0" borderId="18" xfId="0" applyNumberFormat="1" applyFont="1" applyFill="1" applyBorder="1" applyAlignment="1">
      <alignment horizontal="center"/>
    </xf>
    <xf numFmtId="49" fontId="3" fillId="0" borderId="19" xfId="0" applyNumberFormat="1" applyFont="1" applyFill="1" applyBorder="1" applyAlignment="1">
      <alignment horizontal="center"/>
    </xf>
    <xf numFmtId="49" fontId="3" fillId="0" borderId="20" xfId="0" applyNumberFormat="1" applyFont="1" applyFill="1" applyBorder="1" applyAlignment="1">
      <alignment horizontal="center"/>
    </xf>
    <xf numFmtId="49" fontId="3" fillId="0" borderId="18" xfId="0" applyNumberFormat="1" applyFont="1" applyBorder="1" applyAlignment="1">
      <alignment horizontal="center"/>
    </xf>
    <xf numFmtId="0" fontId="0" fillId="0" borderId="19" xfId="0" applyBorder="1" applyAlignment="1"/>
    <xf numFmtId="0" fontId="0" fillId="0" borderId="20" xfId="0" applyBorder="1" applyAlignment="1"/>
    <xf numFmtId="49" fontId="3" fillId="0" borderId="19" xfId="0" applyNumberFormat="1" applyFont="1" applyBorder="1" applyAlignment="1">
      <alignment horizontal="center" wrapText="1"/>
    </xf>
    <xf numFmtId="49" fontId="3" fillId="0" borderId="20" xfId="0" applyNumberFormat="1" applyFont="1" applyBorder="1" applyAlignment="1">
      <alignment horizontal="center" wrapText="1"/>
    </xf>
    <xf numFmtId="49" fontId="3" fillId="2" borderId="19" xfId="0" applyNumberFormat="1" applyFont="1" applyFill="1" applyBorder="1" applyAlignment="1">
      <alignment horizontal="center"/>
    </xf>
    <xf numFmtId="49" fontId="3" fillId="2" borderId="20" xfId="0" applyNumberFormat="1" applyFont="1" applyFill="1" applyBorder="1" applyAlignment="1">
      <alignment horizontal="center"/>
    </xf>
    <xf numFmtId="49" fontId="3" fillId="2" borderId="19" xfId="0" applyNumberFormat="1" applyFont="1" applyFill="1" applyBorder="1" applyAlignment="1">
      <alignment horizontal="center" wrapText="1"/>
    </xf>
    <xf numFmtId="49" fontId="3" fillId="2" borderId="20" xfId="0" applyNumberFormat="1" applyFont="1" applyFill="1" applyBorder="1" applyAlignment="1">
      <alignment horizontal="center" wrapText="1"/>
    </xf>
    <xf numFmtId="0" fontId="2" fillId="3" borderId="23" xfId="0" applyFont="1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165" fontId="3" fillId="0" borderId="18" xfId="1" applyNumberFormat="1" applyFont="1" applyBorder="1" applyAlignment="1">
      <alignment horizontal="center" wrapText="1"/>
    </xf>
    <xf numFmtId="165" fontId="0" fillId="0" borderId="19" xfId="1" applyNumberFormat="1" applyFont="1" applyBorder="1" applyAlignment="1">
      <alignment horizontal="center" wrapText="1"/>
    </xf>
    <xf numFmtId="165" fontId="0" fillId="0" borderId="20" xfId="1" applyNumberFormat="1" applyFont="1" applyBorder="1" applyAlignment="1">
      <alignment horizontal="center" wrapText="1"/>
    </xf>
    <xf numFmtId="165" fontId="3" fillId="0" borderId="21" xfId="1" applyNumberFormat="1" applyFont="1" applyBorder="1" applyAlignment="1">
      <alignment horizontal="center"/>
    </xf>
    <xf numFmtId="165" fontId="0" fillId="0" borderId="22" xfId="1" applyNumberFormat="1" applyFont="1" applyBorder="1" applyAlignment="1">
      <alignment horizontal="center"/>
    </xf>
    <xf numFmtId="165" fontId="0" fillId="0" borderId="23" xfId="1" applyNumberFormat="1" applyFont="1" applyBorder="1" applyAlignment="1">
      <alignment horizontal="center"/>
    </xf>
    <xf numFmtId="165" fontId="3" fillId="2" borderId="21" xfId="1" applyNumberFormat="1" applyFont="1" applyFill="1" applyBorder="1" applyAlignment="1">
      <alignment horizontal="center"/>
    </xf>
    <xf numFmtId="165" fontId="0" fillId="2" borderId="22" xfId="1" applyNumberFormat="1" applyFont="1" applyFill="1" applyBorder="1" applyAlignment="1">
      <alignment horizontal="center"/>
    </xf>
    <xf numFmtId="165" fontId="0" fillId="2" borderId="23" xfId="1" applyNumberFormat="1" applyFont="1" applyFill="1" applyBorder="1" applyAlignment="1">
      <alignment horizontal="center"/>
    </xf>
    <xf numFmtId="0" fontId="6" fillId="3" borderId="11" xfId="0" applyFont="1" applyFill="1" applyBorder="1" applyAlignment="1">
      <alignment horizontal="right" textRotation="255"/>
    </xf>
    <xf numFmtId="3" fontId="3" fillId="5" borderId="21" xfId="0" applyNumberFormat="1" applyFont="1" applyFill="1" applyBorder="1" applyAlignment="1">
      <alignment horizontal="center"/>
    </xf>
    <xf numFmtId="3" fontId="3" fillId="5" borderId="22" xfId="0" applyNumberFormat="1" applyFont="1" applyFill="1" applyBorder="1" applyAlignment="1">
      <alignment horizontal="center"/>
    </xf>
    <xf numFmtId="3" fontId="3" fillId="5" borderId="23" xfId="0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80"/>
  <sheetViews>
    <sheetView tabSelected="1" topLeftCell="A19" zoomScaleNormal="100" workbookViewId="0">
      <selection activeCell="R12" sqref="R12"/>
    </sheetView>
  </sheetViews>
  <sheetFormatPr defaultRowHeight="12.75"/>
  <cols>
    <col min="1" max="1" width="3" customWidth="1"/>
    <col min="2" max="2" width="7.7109375" hidden="1" customWidth="1"/>
    <col min="3" max="3" width="2.7109375" hidden="1" customWidth="1"/>
    <col min="4" max="4" width="3.85546875" hidden="1" customWidth="1"/>
    <col min="5" max="5" width="7.7109375" customWidth="1"/>
    <col min="6" max="6" width="3.85546875" customWidth="1"/>
    <col min="7" max="7" width="4.28515625" customWidth="1"/>
    <col min="8" max="8" width="7.7109375" customWidth="1"/>
    <col min="9" max="10" width="3.85546875" customWidth="1"/>
    <col min="11" max="11" width="7.7109375" customWidth="1"/>
    <col min="12" max="13" width="3.85546875" customWidth="1"/>
    <col min="14" max="14" width="7.7109375" customWidth="1"/>
    <col min="15" max="15" width="4" customWidth="1"/>
    <col min="16" max="16" width="3.85546875" customWidth="1"/>
    <col min="17" max="17" width="7.7109375" customWidth="1"/>
    <col min="18" max="19" width="3.85546875" customWidth="1"/>
    <col min="20" max="20" width="7.7109375" customWidth="1"/>
    <col min="21" max="21" width="4.140625" customWidth="1"/>
    <col min="22" max="22" width="3.85546875" customWidth="1"/>
    <col min="23" max="23" width="7.7109375" customWidth="1"/>
    <col min="24" max="24" width="4.140625" customWidth="1"/>
    <col min="25" max="25" width="3.85546875" customWidth="1"/>
    <col min="26" max="26" width="7.7109375" customWidth="1"/>
    <col min="27" max="27" width="4.140625" customWidth="1"/>
    <col min="28" max="28" width="3.85546875" customWidth="1"/>
    <col min="29" max="38" width="0" hidden="1" customWidth="1"/>
    <col min="39" max="39" width="7.7109375" customWidth="1"/>
    <col min="40" max="40" width="4" customWidth="1"/>
    <col min="41" max="41" width="3.85546875" customWidth="1"/>
    <col min="42" max="42" width="9" customWidth="1"/>
    <col min="43" max="43" width="4" customWidth="1"/>
    <col min="44" max="44" width="3.85546875" customWidth="1"/>
    <col min="45" max="45" width="9" customWidth="1"/>
    <col min="46" max="47" width="3.85546875" customWidth="1"/>
  </cols>
  <sheetData>
    <row r="1" spans="1:48">
      <c r="A1" s="1" t="s">
        <v>69</v>
      </c>
    </row>
    <row r="2" spans="1:48" ht="13.5" thickBot="1">
      <c r="A2" s="8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</row>
    <row r="3" spans="1:48">
      <c r="A3" s="50"/>
      <c r="B3" s="161">
        <v>1998</v>
      </c>
      <c r="C3" s="162"/>
      <c r="D3" s="183"/>
      <c r="E3" s="161">
        <v>1999</v>
      </c>
      <c r="F3" s="161"/>
      <c r="G3" s="182"/>
      <c r="H3" s="161">
        <v>2000</v>
      </c>
      <c r="I3" s="161"/>
      <c r="J3" s="182"/>
      <c r="K3" s="161">
        <v>2001</v>
      </c>
      <c r="L3" s="161"/>
      <c r="M3" s="182"/>
      <c r="N3" s="161">
        <v>2002</v>
      </c>
      <c r="O3" s="161"/>
      <c r="P3" s="182"/>
      <c r="Q3" s="161">
        <v>2003</v>
      </c>
      <c r="R3" s="161"/>
      <c r="S3" s="182"/>
      <c r="T3" s="161">
        <v>2004</v>
      </c>
      <c r="U3" s="161"/>
      <c r="V3" s="182"/>
      <c r="W3" s="161">
        <v>2005</v>
      </c>
      <c r="X3" s="161"/>
      <c r="Y3" s="182"/>
      <c r="Z3" s="161">
        <v>2006</v>
      </c>
      <c r="AA3" s="162"/>
      <c r="AB3" s="163"/>
      <c r="AC3" s="62">
        <v>2006</v>
      </c>
      <c r="AD3" s="5">
        <v>2005</v>
      </c>
      <c r="AE3" s="5">
        <v>2004</v>
      </c>
      <c r="AF3" s="5">
        <v>2003</v>
      </c>
      <c r="AG3" s="56">
        <v>2002</v>
      </c>
      <c r="AH3" s="56">
        <v>2001</v>
      </c>
      <c r="AI3" s="56">
        <v>2000</v>
      </c>
      <c r="AJ3" s="56">
        <v>1999</v>
      </c>
      <c r="AK3" s="56">
        <v>1998</v>
      </c>
      <c r="AM3" s="161">
        <v>2007</v>
      </c>
      <c r="AN3" s="162"/>
      <c r="AO3" s="163"/>
      <c r="AP3" s="161">
        <v>2008</v>
      </c>
      <c r="AQ3" s="162"/>
      <c r="AR3" s="163"/>
      <c r="AS3" s="161">
        <v>2009</v>
      </c>
      <c r="AT3" s="162"/>
      <c r="AU3" s="163"/>
    </row>
    <row r="4" spans="1:48">
      <c r="A4" s="51"/>
      <c r="B4" s="164" t="s">
        <v>30</v>
      </c>
      <c r="C4" s="165"/>
      <c r="D4" s="166"/>
      <c r="E4" s="164" t="s">
        <v>30</v>
      </c>
      <c r="F4" s="165"/>
      <c r="G4" s="166"/>
      <c r="H4" s="164" t="s">
        <v>30</v>
      </c>
      <c r="I4" s="165"/>
      <c r="J4" s="166"/>
      <c r="K4" s="164" t="s">
        <v>30</v>
      </c>
      <c r="L4" s="165"/>
      <c r="M4" s="166"/>
      <c r="N4" s="164" t="s">
        <v>30</v>
      </c>
      <c r="O4" s="165"/>
      <c r="P4" s="166"/>
      <c r="Q4" s="164" t="s">
        <v>30</v>
      </c>
      <c r="R4" s="165"/>
      <c r="S4" s="166"/>
      <c r="T4" s="164" t="s">
        <v>30</v>
      </c>
      <c r="U4" s="165"/>
      <c r="V4" s="166"/>
      <c r="W4" s="164" t="s">
        <v>30</v>
      </c>
      <c r="X4" s="165"/>
      <c r="Y4" s="166"/>
      <c r="Z4" s="164" t="s">
        <v>30</v>
      </c>
      <c r="AA4" s="165"/>
      <c r="AB4" s="166"/>
      <c r="AC4" s="73"/>
      <c r="AM4" s="164" t="s">
        <v>30</v>
      </c>
      <c r="AN4" s="165"/>
      <c r="AO4" s="166"/>
      <c r="AP4" s="164" t="s">
        <v>30</v>
      </c>
      <c r="AQ4" s="165"/>
      <c r="AR4" s="166"/>
      <c r="AS4" s="164" t="s">
        <v>30</v>
      </c>
      <c r="AT4" s="165"/>
      <c r="AU4" s="166"/>
    </row>
    <row r="5" spans="1:48" ht="47.25" customHeight="1" thickBot="1">
      <c r="A5" s="193" t="s">
        <v>82</v>
      </c>
      <c r="B5" s="76" t="s">
        <v>32</v>
      </c>
      <c r="C5" s="77" t="s">
        <v>83</v>
      </c>
      <c r="D5" s="78" t="s">
        <v>31</v>
      </c>
      <c r="E5" s="76" t="s">
        <v>32</v>
      </c>
      <c r="F5" s="77" t="s">
        <v>89</v>
      </c>
      <c r="G5" s="78" t="s">
        <v>31</v>
      </c>
      <c r="H5" s="76" t="s">
        <v>32</v>
      </c>
      <c r="I5" s="77" t="s">
        <v>90</v>
      </c>
      <c r="J5" s="78" t="s">
        <v>31</v>
      </c>
      <c r="K5" s="76" t="s">
        <v>32</v>
      </c>
      <c r="L5" s="77" t="s">
        <v>90</v>
      </c>
      <c r="M5" s="78" t="s">
        <v>31</v>
      </c>
      <c r="N5" s="76" t="s">
        <v>32</v>
      </c>
      <c r="O5" s="77" t="s">
        <v>89</v>
      </c>
      <c r="P5" s="78" t="s">
        <v>31</v>
      </c>
      <c r="Q5" s="76" t="s">
        <v>32</v>
      </c>
      <c r="R5" s="77" t="s">
        <v>89</v>
      </c>
      <c r="S5" s="78" t="s">
        <v>31</v>
      </c>
      <c r="T5" s="76" t="s">
        <v>32</v>
      </c>
      <c r="U5" s="77" t="s">
        <v>92</v>
      </c>
      <c r="V5" s="78" t="s">
        <v>31</v>
      </c>
      <c r="W5" s="76" t="s">
        <v>32</v>
      </c>
      <c r="X5" s="77" t="s">
        <v>83</v>
      </c>
      <c r="Y5" s="78" t="s">
        <v>31</v>
      </c>
      <c r="Z5" s="76" t="s">
        <v>32</v>
      </c>
      <c r="AA5" s="77" t="s">
        <v>83</v>
      </c>
      <c r="AB5" s="78" t="s">
        <v>31</v>
      </c>
      <c r="AC5" s="63" t="s">
        <v>70</v>
      </c>
      <c r="AD5" s="61" t="s">
        <v>70</v>
      </c>
      <c r="AE5" s="61" t="s">
        <v>70</v>
      </c>
      <c r="AF5" s="61" t="s">
        <v>70</v>
      </c>
      <c r="AG5" s="61" t="s">
        <v>70</v>
      </c>
      <c r="AH5" s="61" t="s">
        <v>70</v>
      </c>
      <c r="AI5" s="61" t="s">
        <v>70</v>
      </c>
      <c r="AJ5" s="61" t="s">
        <v>70</v>
      </c>
      <c r="AK5" s="61" t="s">
        <v>70</v>
      </c>
      <c r="AL5" s="61" t="s">
        <v>72</v>
      </c>
      <c r="AM5" s="76" t="s">
        <v>32</v>
      </c>
      <c r="AN5" s="77" t="s">
        <v>83</v>
      </c>
      <c r="AO5" s="78" t="s">
        <v>31</v>
      </c>
      <c r="AP5" s="76" t="s">
        <v>32</v>
      </c>
      <c r="AQ5" s="77" t="s">
        <v>83</v>
      </c>
      <c r="AR5" s="78" t="s">
        <v>31</v>
      </c>
      <c r="AS5" s="76" t="s">
        <v>32</v>
      </c>
      <c r="AT5" s="77" t="s">
        <v>89</v>
      </c>
      <c r="AU5" s="78" t="s">
        <v>31</v>
      </c>
      <c r="AV5" s="74"/>
    </row>
    <row r="6" spans="1:48" ht="5.0999999999999996" customHeight="1" thickBot="1">
      <c r="A6" s="52"/>
      <c r="B6" s="53"/>
      <c r="C6" s="54"/>
      <c r="D6" s="55"/>
      <c r="E6" s="53"/>
      <c r="F6" s="54"/>
      <c r="G6" s="55"/>
      <c r="H6" s="53"/>
      <c r="I6" s="54"/>
      <c r="J6" s="55"/>
      <c r="K6" s="53"/>
      <c r="L6" s="54"/>
      <c r="M6" s="55"/>
      <c r="N6" s="53"/>
      <c r="O6" s="54"/>
      <c r="P6" s="55"/>
      <c r="Q6" s="53"/>
      <c r="R6" s="54"/>
      <c r="S6" s="55"/>
      <c r="T6" s="53"/>
      <c r="U6" s="54"/>
      <c r="V6" s="55"/>
      <c r="W6" s="53"/>
      <c r="X6" s="54"/>
      <c r="Y6" s="55"/>
      <c r="Z6" s="53"/>
      <c r="AA6" s="54"/>
      <c r="AB6" s="55"/>
      <c r="AC6" s="64"/>
      <c r="AM6" s="53"/>
      <c r="AN6" s="54"/>
      <c r="AO6" s="55"/>
      <c r="AP6" s="53"/>
      <c r="AQ6" s="54"/>
      <c r="AR6" s="55"/>
      <c r="AS6" s="53"/>
      <c r="AT6" s="54"/>
      <c r="AU6" s="55"/>
    </row>
    <row r="7" spans="1:48">
      <c r="A7" s="41"/>
      <c r="B7" s="167" t="s">
        <v>0</v>
      </c>
      <c r="C7" s="178"/>
      <c r="D7" s="179"/>
      <c r="E7" s="167" t="s">
        <v>0</v>
      </c>
      <c r="F7" s="178"/>
      <c r="G7" s="179"/>
      <c r="H7" s="167" t="s">
        <v>0</v>
      </c>
      <c r="I7" s="178"/>
      <c r="J7" s="179"/>
      <c r="K7" s="167" t="s">
        <v>0</v>
      </c>
      <c r="L7" s="178"/>
      <c r="M7" s="179"/>
      <c r="N7" s="167" t="s">
        <v>0</v>
      </c>
      <c r="O7" s="178"/>
      <c r="P7" s="179"/>
      <c r="Q7" s="140" t="s">
        <v>0</v>
      </c>
      <c r="R7" s="180"/>
      <c r="S7" s="181"/>
      <c r="T7" s="167" t="s">
        <v>0</v>
      </c>
      <c r="U7" s="178"/>
      <c r="V7" s="179"/>
      <c r="W7" s="167" t="s">
        <v>0</v>
      </c>
      <c r="X7" s="178"/>
      <c r="Y7" s="179"/>
      <c r="Z7" s="167" t="s">
        <v>78</v>
      </c>
      <c r="AA7" s="168"/>
      <c r="AB7" s="169"/>
      <c r="AC7" s="65"/>
      <c r="AM7" s="167" t="s">
        <v>78</v>
      </c>
      <c r="AN7" s="168"/>
      <c r="AO7" s="169"/>
      <c r="AP7" s="167" t="s">
        <v>78</v>
      </c>
      <c r="AQ7" s="168"/>
      <c r="AR7" s="169"/>
      <c r="AS7" s="167" t="s">
        <v>74</v>
      </c>
      <c r="AT7" s="168"/>
      <c r="AU7" s="169"/>
    </row>
    <row r="8" spans="1:48" ht="13.5" thickBot="1">
      <c r="A8" s="42">
        <v>1</v>
      </c>
      <c r="B8" s="35">
        <v>67527</v>
      </c>
      <c r="C8" s="36" t="s">
        <v>33</v>
      </c>
      <c r="D8" s="37" t="s">
        <v>34</v>
      </c>
      <c r="E8" s="38">
        <v>71804</v>
      </c>
      <c r="F8" s="39">
        <v>15</v>
      </c>
      <c r="G8" s="40">
        <v>43</v>
      </c>
      <c r="H8" s="38">
        <v>75602</v>
      </c>
      <c r="I8" s="39">
        <v>14</v>
      </c>
      <c r="J8" s="40">
        <v>42</v>
      </c>
      <c r="K8" s="38">
        <v>77909</v>
      </c>
      <c r="L8" s="39">
        <v>13</v>
      </c>
      <c r="M8" s="40">
        <v>43</v>
      </c>
      <c r="N8" s="38">
        <v>81080</v>
      </c>
      <c r="O8" s="39">
        <v>12</v>
      </c>
      <c r="P8" s="40">
        <v>45</v>
      </c>
      <c r="Q8" s="38">
        <v>83631</v>
      </c>
      <c r="R8" s="39">
        <v>11</v>
      </c>
      <c r="S8" s="40">
        <v>48</v>
      </c>
      <c r="T8" s="38">
        <v>86506</v>
      </c>
      <c r="U8" s="39">
        <v>11</v>
      </c>
      <c r="V8" s="40">
        <v>46</v>
      </c>
      <c r="W8" s="38">
        <v>90217</v>
      </c>
      <c r="X8" s="39">
        <v>10</v>
      </c>
      <c r="Y8" s="40">
        <v>45</v>
      </c>
      <c r="Z8" s="38">
        <v>94670</v>
      </c>
      <c r="AA8" s="39">
        <v>10</v>
      </c>
      <c r="AB8" s="40">
        <v>89</v>
      </c>
      <c r="AC8" s="66">
        <f>+AB8</f>
        <v>89</v>
      </c>
      <c r="AD8" s="57">
        <f>+Y10</f>
        <v>86</v>
      </c>
      <c r="AE8" s="57">
        <f>+V10</f>
        <v>82</v>
      </c>
      <c r="AF8" s="57">
        <f>+S10</f>
        <v>81</v>
      </c>
      <c r="AG8" s="57">
        <f>+P12</f>
        <v>69</v>
      </c>
      <c r="AH8" s="57">
        <f>+M12</f>
        <v>63</v>
      </c>
      <c r="AI8" s="57">
        <f>+J18</f>
        <v>57</v>
      </c>
      <c r="AJ8" s="57">
        <f>+G18</f>
        <v>56</v>
      </c>
      <c r="AK8" s="57">
        <f>+D26</f>
        <v>57</v>
      </c>
      <c r="AL8" s="60">
        <f>+(AB8-AK8)/AK8</f>
        <v>0.56140350877192979</v>
      </c>
      <c r="AM8" s="38">
        <v>104349</v>
      </c>
      <c r="AN8" s="39">
        <v>10</v>
      </c>
      <c r="AO8" s="40">
        <v>91</v>
      </c>
      <c r="AP8" s="38">
        <v>113204</v>
      </c>
      <c r="AQ8" s="39">
        <f>+AP8/$AP$50*100</f>
        <v>10.774099295235104</v>
      </c>
      <c r="AR8" s="40">
        <v>89</v>
      </c>
      <c r="AS8" s="38">
        <v>120631</v>
      </c>
      <c r="AT8" s="39">
        <v>11</v>
      </c>
      <c r="AU8" s="40">
        <v>83</v>
      </c>
    </row>
    <row r="9" spans="1:48">
      <c r="A9" s="34"/>
      <c r="B9" s="184" t="s">
        <v>1</v>
      </c>
      <c r="C9" s="185"/>
      <c r="D9" s="186"/>
      <c r="E9" s="143" t="s">
        <v>1</v>
      </c>
      <c r="F9" s="176"/>
      <c r="G9" s="177"/>
      <c r="H9" s="143" t="s">
        <v>1</v>
      </c>
      <c r="I9" s="176"/>
      <c r="J9" s="177"/>
      <c r="K9" s="143" t="s">
        <v>1</v>
      </c>
      <c r="L9" s="176"/>
      <c r="M9" s="177"/>
      <c r="N9" s="143" t="s">
        <v>1</v>
      </c>
      <c r="O9" s="176"/>
      <c r="P9" s="177"/>
      <c r="Q9" s="173" t="s">
        <v>78</v>
      </c>
      <c r="R9" s="174"/>
      <c r="S9" s="175"/>
      <c r="T9" s="173" t="s">
        <v>78</v>
      </c>
      <c r="U9" s="174"/>
      <c r="V9" s="175"/>
      <c r="W9" s="173" t="s">
        <v>78</v>
      </c>
      <c r="X9" s="174"/>
      <c r="Y9" s="175"/>
      <c r="Z9" s="170" t="s">
        <v>0</v>
      </c>
      <c r="AA9" s="171"/>
      <c r="AB9" s="172"/>
      <c r="AC9" s="67"/>
      <c r="AD9" s="58"/>
      <c r="AE9" s="58"/>
      <c r="AF9" s="58"/>
      <c r="AG9" s="58"/>
      <c r="AH9" s="58"/>
      <c r="AI9" s="58"/>
      <c r="AJ9" s="58"/>
      <c r="AK9" s="58"/>
      <c r="AL9" s="58"/>
      <c r="AM9" s="170" t="s">
        <v>0</v>
      </c>
      <c r="AN9" s="171"/>
      <c r="AO9" s="172"/>
      <c r="AP9" s="170" t="s">
        <v>74</v>
      </c>
      <c r="AQ9" s="171"/>
      <c r="AR9" s="172"/>
      <c r="AS9" s="170" t="s">
        <v>88</v>
      </c>
      <c r="AT9" s="171"/>
      <c r="AU9" s="172"/>
    </row>
    <row r="10" spans="1:48" ht="13.5" thickBot="1">
      <c r="A10" s="33">
        <v>2</v>
      </c>
      <c r="B10" s="21">
        <v>29478</v>
      </c>
      <c r="C10" s="15" t="s">
        <v>35</v>
      </c>
      <c r="D10" s="28" t="s">
        <v>36</v>
      </c>
      <c r="E10" s="25">
        <v>33897</v>
      </c>
      <c r="F10" s="16">
        <v>7</v>
      </c>
      <c r="G10" s="31">
        <v>52</v>
      </c>
      <c r="H10" s="25">
        <v>39414</v>
      </c>
      <c r="I10" s="16">
        <v>7</v>
      </c>
      <c r="J10" s="31">
        <v>54</v>
      </c>
      <c r="K10" s="25">
        <v>44846</v>
      </c>
      <c r="L10" s="16">
        <v>8</v>
      </c>
      <c r="M10" s="31">
        <v>58</v>
      </c>
      <c r="N10" s="25">
        <v>50793</v>
      </c>
      <c r="O10" s="16">
        <v>8</v>
      </c>
      <c r="P10" s="31">
        <v>64</v>
      </c>
      <c r="Q10" s="25">
        <v>60919</v>
      </c>
      <c r="R10" s="16">
        <v>8</v>
      </c>
      <c r="S10" s="31">
        <v>81</v>
      </c>
      <c r="T10" s="25">
        <v>71171</v>
      </c>
      <c r="U10" s="16">
        <v>9</v>
      </c>
      <c r="V10" s="31">
        <v>82</v>
      </c>
      <c r="W10" s="25">
        <v>81734</v>
      </c>
      <c r="X10" s="16">
        <v>9</v>
      </c>
      <c r="Y10" s="31">
        <v>86</v>
      </c>
      <c r="Z10" s="25">
        <v>92215</v>
      </c>
      <c r="AA10" s="16">
        <v>10</v>
      </c>
      <c r="AB10" s="31">
        <v>46</v>
      </c>
      <c r="AC10" s="66">
        <f>+AB10</f>
        <v>46</v>
      </c>
      <c r="AD10" s="57">
        <f>+Y8</f>
        <v>45</v>
      </c>
      <c r="AE10" s="57">
        <f>+V8</f>
        <v>46</v>
      </c>
      <c r="AF10" s="57">
        <f>+S8</f>
        <v>48</v>
      </c>
      <c r="AG10" s="57">
        <f>+P8</f>
        <v>45</v>
      </c>
      <c r="AH10" s="57">
        <f>+M8</f>
        <v>43</v>
      </c>
      <c r="AI10" s="57">
        <f>+J8</f>
        <v>42</v>
      </c>
      <c r="AJ10" s="57">
        <f>+G8</f>
        <v>43</v>
      </c>
      <c r="AK10" s="57" t="str">
        <f>+D8</f>
        <v>43</v>
      </c>
      <c r="AL10" s="60">
        <f>+(AB10-AK10)/AK10</f>
        <v>6.9767441860465115E-2</v>
      </c>
      <c r="AM10" s="25">
        <v>93850</v>
      </c>
      <c r="AN10" s="16">
        <v>9</v>
      </c>
      <c r="AO10" s="31">
        <v>46</v>
      </c>
      <c r="AP10" s="25">
        <v>106806</v>
      </c>
      <c r="AQ10" s="81">
        <f>+AP10/$AP$50*100</f>
        <v>10.165174811198195</v>
      </c>
      <c r="AR10" s="31">
        <v>83</v>
      </c>
      <c r="AS10" s="25">
        <v>119872</v>
      </c>
      <c r="AT10" s="81">
        <v>11</v>
      </c>
      <c r="AU10" s="31">
        <v>92</v>
      </c>
    </row>
    <row r="11" spans="1:48" ht="12.75" customHeight="1">
      <c r="A11" s="43"/>
      <c r="B11" s="155" t="s">
        <v>2</v>
      </c>
      <c r="C11" s="156"/>
      <c r="D11" s="157"/>
      <c r="E11" s="140" t="s">
        <v>2</v>
      </c>
      <c r="F11" s="180"/>
      <c r="G11" s="181"/>
      <c r="H11" s="155" t="s">
        <v>55</v>
      </c>
      <c r="I11" s="156"/>
      <c r="J11" s="157"/>
      <c r="K11" s="167" t="s">
        <v>78</v>
      </c>
      <c r="L11" s="168"/>
      <c r="M11" s="169"/>
      <c r="N11" s="167" t="s">
        <v>78</v>
      </c>
      <c r="O11" s="168"/>
      <c r="P11" s="169"/>
      <c r="Q11" s="140" t="s">
        <v>1</v>
      </c>
      <c r="R11" s="141"/>
      <c r="S11" s="142"/>
      <c r="T11" s="140" t="s">
        <v>1</v>
      </c>
      <c r="U11" s="141"/>
      <c r="V11" s="142"/>
      <c r="W11" s="140" t="s">
        <v>1</v>
      </c>
      <c r="X11" s="141"/>
      <c r="Y11" s="142"/>
      <c r="Z11" s="140" t="s">
        <v>1</v>
      </c>
      <c r="AA11" s="141"/>
      <c r="AB11" s="142"/>
      <c r="AC11" s="68"/>
      <c r="AD11" s="58"/>
      <c r="AE11" s="58"/>
      <c r="AF11" s="58"/>
      <c r="AG11" s="58"/>
      <c r="AH11" s="58"/>
      <c r="AI11" s="58"/>
      <c r="AJ11" s="58"/>
      <c r="AK11" s="58"/>
      <c r="AL11" s="58"/>
      <c r="AM11" s="158" t="s">
        <v>74</v>
      </c>
      <c r="AN11" s="159"/>
      <c r="AO11" s="160"/>
      <c r="AP11" s="158" t="s">
        <v>0</v>
      </c>
      <c r="AQ11" s="159"/>
      <c r="AR11" s="160"/>
      <c r="AS11" s="158" t="s">
        <v>0</v>
      </c>
      <c r="AT11" s="159"/>
      <c r="AU11" s="160"/>
    </row>
    <row r="12" spans="1:48" ht="13.5" thickBot="1">
      <c r="A12" s="42">
        <v>3</v>
      </c>
      <c r="B12" s="35">
        <v>27448</v>
      </c>
      <c r="C12" s="36">
        <v>7</v>
      </c>
      <c r="D12" s="37">
        <v>49</v>
      </c>
      <c r="E12" s="38">
        <v>29080</v>
      </c>
      <c r="F12" s="39">
        <v>6</v>
      </c>
      <c r="G12" s="40">
        <v>49</v>
      </c>
      <c r="H12" s="38">
        <v>30685</v>
      </c>
      <c r="I12" s="39">
        <v>6</v>
      </c>
      <c r="J12" s="40">
        <v>37</v>
      </c>
      <c r="K12" s="38">
        <v>38155</v>
      </c>
      <c r="L12" s="39">
        <v>6</v>
      </c>
      <c r="M12" s="40">
        <v>63</v>
      </c>
      <c r="N12" s="38">
        <v>48347</v>
      </c>
      <c r="O12" s="39">
        <v>7</v>
      </c>
      <c r="P12" s="40">
        <v>69</v>
      </c>
      <c r="Q12" s="38">
        <v>58883</v>
      </c>
      <c r="R12" s="39">
        <v>8</v>
      </c>
      <c r="S12" s="40">
        <v>72</v>
      </c>
      <c r="T12" s="38">
        <v>67855</v>
      </c>
      <c r="U12" s="39">
        <v>9</v>
      </c>
      <c r="V12" s="40">
        <v>73</v>
      </c>
      <c r="W12" s="38">
        <v>76289</v>
      </c>
      <c r="X12" s="39">
        <v>9</v>
      </c>
      <c r="Y12" s="40">
        <v>73</v>
      </c>
      <c r="Z12" s="38">
        <v>83107</v>
      </c>
      <c r="AA12" s="39">
        <v>9</v>
      </c>
      <c r="AB12" s="40">
        <v>83</v>
      </c>
      <c r="AC12" s="66">
        <f>+AB12</f>
        <v>83</v>
      </c>
      <c r="AD12" s="57">
        <f>+Y12</f>
        <v>73</v>
      </c>
      <c r="AE12" s="57">
        <f>+V12</f>
        <v>73</v>
      </c>
      <c r="AF12" s="57">
        <f>+S12</f>
        <v>72</v>
      </c>
      <c r="AG12" s="57">
        <f>+P10</f>
        <v>64</v>
      </c>
      <c r="AH12" s="57">
        <f>+M10</f>
        <v>58</v>
      </c>
      <c r="AI12" s="57">
        <f>+J10</f>
        <v>54</v>
      </c>
      <c r="AJ12" s="57">
        <f>+G10</f>
        <v>52</v>
      </c>
      <c r="AK12" s="57" t="str">
        <f>+D10</f>
        <v>52</v>
      </c>
      <c r="AL12" s="60">
        <f>+(AB12-AK12)/AK12</f>
        <v>0.59615384615384615</v>
      </c>
      <c r="AM12" s="38">
        <v>92605</v>
      </c>
      <c r="AN12" s="39">
        <v>9</v>
      </c>
      <c r="AO12" s="40">
        <v>82</v>
      </c>
      <c r="AP12" s="38">
        <v>95417</v>
      </c>
      <c r="AQ12" s="39">
        <f>+AP12/$AP$50*100</f>
        <v>9.0812359320646614</v>
      </c>
      <c r="AR12" s="40">
        <v>45</v>
      </c>
      <c r="AS12" s="38">
        <v>97036</v>
      </c>
      <c r="AT12" s="39">
        <v>9</v>
      </c>
      <c r="AU12" s="40">
        <v>45</v>
      </c>
    </row>
    <row r="13" spans="1:48" ht="12.75" customHeight="1">
      <c r="A13" s="34"/>
      <c r="B13" s="187" t="s">
        <v>29</v>
      </c>
      <c r="C13" s="188"/>
      <c r="D13" s="189"/>
      <c r="E13" s="143" t="s">
        <v>29</v>
      </c>
      <c r="F13" s="176"/>
      <c r="G13" s="177"/>
      <c r="H13" s="143" t="s">
        <v>2</v>
      </c>
      <c r="I13" s="144"/>
      <c r="J13" s="145"/>
      <c r="K13" s="184" t="s">
        <v>55</v>
      </c>
      <c r="L13" s="185"/>
      <c r="M13" s="186"/>
      <c r="N13" s="143" t="s">
        <v>29</v>
      </c>
      <c r="O13" s="144"/>
      <c r="P13" s="145"/>
      <c r="Q13" s="143" t="s">
        <v>74</v>
      </c>
      <c r="R13" s="144"/>
      <c r="S13" s="145"/>
      <c r="T13" s="143" t="s">
        <v>74</v>
      </c>
      <c r="U13" s="144"/>
      <c r="V13" s="145"/>
      <c r="W13" s="143" t="s">
        <v>74</v>
      </c>
      <c r="X13" s="144"/>
      <c r="Y13" s="145"/>
      <c r="Z13" s="143" t="s">
        <v>74</v>
      </c>
      <c r="AA13" s="144"/>
      <c r="AB13" s="145"/>
      <c r="AC13" s="68"/>
      <c r="AD13" s="58"/>
      <c r="AE13" s="58"/>
      <c r="AF13" s="58"/>
      <c r="AG13" s="58"/>
      <c r="AH13" s="58"/>
      <c r="AI13" s="58"/>
      <c r="AJ13" s="58"/>
      <c r="AK13" s="58"/>
      <c r="AL13" s="58"/>
      <c r="AM13" s="149" t="s">
        <v>1</v>
      </c>
      <c r="AN13" s="150"/>
      <c r="AO13" s="151"/>
      <c r="AP13" s="149" t="s">
        <v>1</v>
      </c>
      <c r="AQ13" s="150"/>
      <c r="AR13" s="151"/>
      <c r="AS13" s="149" t="s">
        <v>1</v>
      </c>
      <c r="AT13" s="150"/>
      <c r="AU13" s="151"/>
    </row>
    <row r="14" spans="1:48" ht="13.5" thickBot="1">
      <c r="A14" s="33">
        <v>4</v>
      </c>
      <c r="B14" s="21">
        <v>22522</v>
      </c>
      <c r="C14" s="15">
        <v>5</v>
      </c>
      <c r="D14" s="28">
        <v>63</v>
      </c>
      <c r="E14" s="25">
        <v>26455</v>
      </c>
      <c r="F14" s="16">
        <v>6</v>
      </c>
      <c r="G14" s="31">
        <v>62</v>
      </c>
      <c r="H14" s="25">
        <v>30100</v>
      </c>
      <c r="I14" s="16">
        <v>6</v>
      </c>
      <c r="J14" s="31">
        <v>49</v>
      </c>
      <c r="K14" s="25">
        <v>35028</v>
      </c>
      <c r="L14" s="16">
        <v>6</v>
      </c>
      <c r="M14" s="31">
        <v>41</v>
      </c>
      <c r="N14" s="25">
        <v>39610</v>
      </c>
      <c r="O14" s="16">
        <v>6</v>
      </c>
      <c r="P14" s="31">
        <v>74</v>
      </c>
      <c r="Q14" s="25">
        <v>47406</v>
      </c>
      <c r="R14" s="16">
        <v>7</v>
      </c>
      <c r="S14" s="31">
        <v>65</v>
      </c>
      <c r="T14" s="25">
        <v>56458</v>
      </c>
      <c r="U14" s="16">
        <v>7</v>
      </c>
      <c r="V14" s="31">
        <v>70</v>
      </c>
      <c r="W14" s="25">
        <v>66055</v>
      </c>
      <c r="X14" s="16">
        <v>8</v>
      </c>
      <c r="Y14" s="31">
        <v>73</v>
      </c>
      <c r="Z14" s="25">
        <v>77923</v>
      </c>
      <c r="AA14" s="16">
        <v>8</v>
      </c>
      <c r="AB14" s="31">
        <v>77</v>
      </c>
      <c r="AC14" s="66">
        <f>+AB14</f>
        <v>77</v>
      </c>
      <c r="AD14" s="57">
        <f>+Y14</f>
        <v>73</v>
      </c>
      <c r="AE14" s="57">
        <f>+V14</f>
        <v>70</v>
      </c>
      <c r="AF14" s="57">
        <f>+S14</f>
        <v>65</v>
      </c>
      <c r="AG14" s="57">
        <f>+P16</f>
        <v>59</v>
      </c>
      <c r="AH14" s="57">
        <f>+M20</f>
        <v>56</v>
      </c>
      <c r="AI14" s="57">
        <f>+J22</f>
        <v>51</v>
      </c>
      <c r="AJ14" s="57">
        <f>+G32</f>
        <v>50</v>
      </c>
      <c r="AK14" s="57">
        <f>+D36</f>
        <v>51</v>
      </c>
      <c r="AL14" s="60">
        <f>+(AB14-AK14)/AK14</f>
        <v>0.50980392156862742</v>
      </c>
      <c r="AM14" s="25">
        <v>85820</v>
      </c>
      <c r="AN14" s="16">
        <v>9</v>
      </c>
      <c r="AO14" s="31">
        <v>78</v>
      </c>
      <c r="AP14" s="25">
        <v>89068</v>
      </c>
      <c r="AQ14" s="81">
        <f>+AP14/$AP$50*100</f>
        <v>8.4769749834634833</v>
      </c>
      <c r="AR14" s="31">
        <v>75</v>
      </c>
      <c r="AS14" s="25">
        <v>90488</v>
      </c>
      <c r="AT14" s="81">
        <v>8</v>
      </c>
      <c r="AU14" s="31">
        <v>73</v>
      </c>
    </row>
    <row r="15" spans="1:48">
      <c r="A15" s="43"/>
      <c r="B15" s="155" t="s">
        <v>55</v>
      </c>
      <c r="C15" s="156"/>
      <c r="D15" s="157"/>
      <c r="E15" s="155" t="s">
        <v>55</v>
      </c>
      <c r="F15" s="156"/>
      <c r="G15" s="157"/>
      <c r="H15" s="140" t="s">
        <v>29</v>
      </c>
      <c r="I15" s="141"/>
      <c r="J15" s="142"/>
      <c r="K15" s="140" t="s">
        <v>29</v>
      </c>
      <c r="L15" s="141"/>
      <c r="M15" s="142"/>
      <c r="N15" s="140" t="s">
        <v>74</v>
      </c>
      <c r="O15" s="141"/>
      <c r="P15" s="142"/>
      <c r="Q15" s="140" t="s">
        <v>29</v>
      </c>
      <c r="R15" s="141"/>
      <c r="S15" s="142"/>
      <c r="T15" s="140" t="s">
        <v>29</v>
      </c>
      <c r="U15" s="141"/>
      <c r="V15" s="142"/>
      <c r="W15" s="140" t="s">
        <v>29</v>
      </c>
      <c r="X15" s="141"/>
      <c r="Y15" s="142"/>
      <c r="Z15" s="140" t="s">
        <v>29</v>
      </c>
      <c r="AA15" s="141"/>
      <c r="AB15" s="142"/>
      <c r="AC15" s="68"/>
      <c r="AD15" s="58"/>
      <c r="AE15" s="58"/>
      <c r="AF15" s="58"/>
      <c r="AG15" s="58"/>
      <c r="AH15" s="58"/>
      <c r="AI15" s="58"/>
      <c r="AJ15" s="58"/>
      <c r="AK15" s="58"/>
      <c r="AL15" s="58"/>
      <c r="AM15" s="140" t="s">
        <v>29</v>
      </c>
      <c r="AN15" s="141"/>
      <c r="AO15" s="142"/>
      <c r="AP15" s="140" t="s">
        <v>29</v>
      </c>
      <c r="AQ15" s="141"/>
      <c r="AR15" s="142"/>
      <c r="AS15" s="140" t="s">
        <v>29</v>
      </c>
      <c r="AT15" s="141"/>
      <c r="AU15" s="142"/>
    </row>
    <row r="16" spans="1:48" ht="13.5" thickBot="1">
      <c r="A16" s="42">
        <v>5</v>
      </c>
      <c r="B16" s="35">
        <v>22149</v>
      </c>
      <c r="C16" s="36">
        <v>5</v>
      </c>
      <c r="D16" s="37">
        <v>36</v>
      </c>
      <c r="E16" s="38">
        <v>25829</v>
      </c>
      <c r="F16" s="39">
        <v>5</v>
      </c>
      <c r="G16" s="40">
        <v>36</v>
      </c>
      <c r="H16" s="38">
        <v>29984</v>
      </c>
      <c r="I16" s="39">
        <v>6</v>
      </c>
      <c r="J16" s="40">
        <v>63</v>
      </c>
      <c r="K16" s="38">
        <v>34850</v>
      </c>
      <c r="L16" s="39">
        <v>6</v>
      </c>
      <c r="M16" s="40">
        <v>67</v>
      </c>
      <c r="N16" s="38">
        <v>39440</v>
      </c>
      <c r="O16" s="39">
        <v>6</v>
      </c>
      <c r="P16" s="40">
        <v>59</v>
      </c>
      <c r="Q16" s="38">
        <v>45772</v>
      </c>
      <c r="R16" s="39">
        <v>6</v>
      </c>
      <c r="S16" s="40">
        <v>80</v>
      </c>
      <c r="T16" s="38">
        <v>51157</v>
      </c>
      <c r="U16" s="39">
        <v>6</v>
      </c>
      <c r="V16" s="40">
        <v>82</v>
      </c>
      <c r="W16" s="38">
        <v>57836</v>
      </c>
      <c r="X16" s="39">
        <v>7</v>
      </c>
      <c r="Y16" s="40">
        <v>83</v>
      </c>
      <c r="Z16" s="38">
        <v>62793</v>
      </c>
      <c r="AA16" s="39">
        <v>7</v>
      </c>
      <c r="AB16" s="40">
        <v>86</v>
      </c>
      <c r="AC16" s="66">
        <f>+AB16</f>
        <v>86</v>
      </c>
      <c r="AD16" s="57">
        <f>+Y16</f>
        <v>83</v>
      </c>
      <c r="AE16" s="57">
        <f>+V16</f>
        <v>82</v>
      </c>
      <c r="AF16" s="57">
        <f>+S16</f>
        <v>80</v>
      </c>
      <c r="AG16" s="57">
        <f>+P14</f>
        <v>74</v>
      </c>
      <c r="AH16" s="57">
        <f>+M16</f>
        <v>67</v>
      </c>
      <c r="AI16" s="57">
        <f>+J16</f>
        <v>63</v>
      </c>
      <c r="AJ16" s="57">
        <f>+G14</f>
        <v>62</v>
      </c>
      <c r="AK16" s="57">
        <f>+D14</f>
        <v>63</v>
      </c>
      <c r="AL16" s="60">
        <f>+(AB16-AK16)/AK16</f>
        <v>0.36507936507936506</v>
      </c>
      <c r="AM16" s="38">
        <v>66975</v>
      </c>
      <c r="AN16" s="39">
        <v>7</v>
      </c>
      <c r="AO16" s="40">
        <v>85</v>
      </c>
      <c r="AP16" s="38">
        <v>72699</v>
      </c>
      <c r="AQ16" s="39">
        <f>+AP16/$AP$50*100</f>
        <v>6.9190686253515503</v>
      </c>
      <c r="AR16" s="40">
        <v>86</v>
      </c>
      <c r="AS16" s="38">
        <v>75450</v>
      </c>
      <c r="AT16" s="39">
        <v>7</v>
      </c>
      <c r="AU16" s="40">
        <v>85</v>
      </c>
    </row>
    <row r="17" spans="1:47">
      <c r="A17" s="34"/>
      <c r="B17" s="184" t="s">
        <v>3</v>
      </c>
      <c r="C17" s="185"/>
      <c r="D17" s="186"/>
      <c r="E17" s="173" t="s">
        <v>78</v>
      </c>
      <c r="F17" s="174"/>
      <c r="G17" s="175"/>
      <c r="H17" s="173" t="s">
        <v>78</v>
      </c>
      <c r="I17" s="174"/>
      <c r="J17" s="175"/>
      <c r="K17" s="143" t="s">
        <v>2</v>
      </c>
      <c r="L17" s="144"/>
      <c r="M17" s="145"/>
      <c r="N17" s="184" t="s">
        <v>55</v>
      </c>
      <c r="O17" s="185"/>
      <c r="P17" s="186"/>
      <c r="Q17" s="184" t="s">
        <v>55</v>
      </c>
      <c r="R17" s="185"/>
      <c r="S17" s="186"/>
      <c r="T17" s="184" t="s">
        <v>55</v>
      </c>
      <c r="U17" s="185"/>
      <c r="V17" s="186"/>
      <c r="W17" s="143" t="s">
        <v>4</v>
      </c>
      <c r="X17" s="144"/>
      <c r="Y17" s="145"/>
      <c r="Z17" s="143" t="s">
        <v>4</v>
      </c>
      <c r="AA17" s="144"/>
      <c r="AB17" s="145"/>
      <c r="AC17" s="68"/>
      <c r="AD17" s="58"/>
      <c r="AE17" s="58"/>
      <c r="AF17" s="58"/>
      <c r="AG17" s="58"/>
      <c r="AH17" s="58"/>
      <c r="AI17" s="58"/>
      <c r="AJ17" s="58"/>
      <c r="AK17" s="58"/>
      <c r="AL17" s="58"/>
      <c r="AM17" s="149" t="s">
        <v>75</v>
      </c>
      <c r="AN17" s="150"/>
      <c r="AO17" s="151"/>
      <c r="AP17" s="149" t="s">
        <v>75</v>
      </c>
      <c r="AQ17" s="150"/>
      <c r="AR17" s="151"/>
      <c r="AS17" s="149" t="s">
        <v>75</v>
      </c>
      <c r="AT17" s="150"/>
      <c r="AU17" s="151"/>
    </row>
    <row r="18" spans="1:47" ht="13.5" thickBot="1">
      <c r="A18" s="33">
        <v>6</v>
      </c>
      <c r="B18" s="21">
        <v>18885</v>
      </c>
      <c r="C18" s="15">
        <v>4</v>
      </c>
      <c r="D18" s="28">
        <v>53</v>
      </c>
      <c r="E18" s="25">
        <v>21701</v>
      </c>
      <c r="F18" s="16">
        <v>5</v>
      </c>
      <c r="G18" s="31">
        <v>56</v>
      </c>
      <c r="H18" s="25">
        <v>29309</v>
      </c>
      <c r="I18" s="16">
        <v>5</v>
      </c>
      <c r="J18" s="31">
        <v>57</v>
      </c>
      <c r="K18" s="25">
        <v>30761</v>
      </c>
      <c r="L18" s="16">
        <v>5</v>
      </c>
      <c r="M18" s="31">
        <v>50</v>
      </c>
      <c r="N18" s="25">
        <v>39053</v>
      </c>
      <c r="O18" s="16">
        <v>6</v>
      </c>
      <c r="P18" s="31">
        <v>43</v>
      </c>
      <c r="Q18" s="25">
        <v>42951</v>
      </c>
      <c r="R18" s="16">
        <v>6</v>
      </c>
      <c r="S18" s="31">
        <v>55</v>
      </c>
      <c r="T18" s="25">
        <v>45777</v>
      </c>
      <c r="U18" s="16">
        <v>6</v>
      </c>
      <c r="V18" s="31">
        <v>53</v>
      </c>
      <c r="W18" s="25">
        <v>50297</v>
      </c>
      <c r="X18" s="16">
        <v>6</v>
      </c>
      <c r="Y18" s="31">
        <v>82</v>
      </c>
      <c r="Z18" s="25">
        <v>55048</v>
      </c>
      <c r="AA18" s="16">
        <v>6</v>
      </c>
      <c r="AB18" s="31">
        <v>85</v>
      </c>
      <c r="AC18" s="66">
        <f>+AB18</f>
        <v>85</v>
      </c>
      <c r="AD18" s="57">
        <f>+Y18</f>
        <v>82</v>
      </c>
      <c r="AE18" s="57">
        <f>+V20</f>
        <v>78</v>
      </c>
      <c r="AF18" s="57">
        <f>+S20</f>
        <v>72</v>
      </c>
      <c r="AG18" s="57">
        <f>+P20</f>
        <v>65</v>
      </c>
      <c r="AH18" s="57">
        <f>+M22</f>
        <v>60</v>
      </c>
      <c r="AI18" s="57">
        <f>+J20</f>
        <v>55</v>
      </c>
      <c r="AJ18" s="57">
        <f>+G20</f>
        <v>57</v>
      </c>
      <c r="AK18" s="57">
        <f>+D20</f>
        <v>57</v>
      </c>
      <c r="AL18" s="60">
        <f>+(AB18-AK18)/AK18</f>
        <v>0.49122807017543857</v>
      </c>
      <c r="AM18" s="25">
        <v>59958</v>
      </c>
      <c r="AN18" s="16">
        <v>6</v>
      </c>
      <c r="AO18" s="31">
        <v>83</v>
      </c>
      <c r="AP18" s="25">
        <v>67790</v>
      </c>
      <c r="AQ18" s="81">
        <f>+AP18/$AP$50*100</f>
        <v>6.4518585140453322</v>
      </c>
      <c r="AR18" s="31">
        <v>82</v>
      </c>
      <c r="AS18" s="25">
        <v>70337</v>
      </c>
      <c r="AT18" s="81">
        <v>6</v>
      </c>
      <c r="AU18" s="31">
        <v>84</v>
      </c>
    </row>
    <row r="19" spans="1:47">
      <c r="A19" s="43"/>
      <c r="B19" s="155" t="s">
        <v>4</v>
      </c>
      <c r="C19" s="156"/>
      <c r="D19" s="157"/>
      <c r="E19" s="140" t="s">
        <v>4</v>
      </c>
      <c r="F19" s="180"/>
      <c r="G19" s="181"/>
      <c r="H19" s="140" t="s">
        <v>4</v>
      </c>
      <c r="I19" s="141"/>
      <c r="J19" s="142"/>
      <c r="K19" s="140" t="s">
        <v>74</v>
      </c>
      <c r="L19" s="141"/>
      <c r="M19" s="142"/>
      <c r="N19" s="140" t="s">
        <v>4</v>
      </c>
      <c r="O19" s="141"/>
      <c r="P19" s="142"/>
      <c r="Q19" s="140" t="s">
        <v>4</v>
      </c>
      <c r="R19" s="141"/>
      <c r="S19" s="142"/>
      <c r="T19" s="140" t="s">
        <v>4</v>
      </c>
      <c r="U19" s="141"/>
      <c r="V19" s="142"/>
      <c r="W19" s="155" t="s">
        <v>55</v>
      </c>
      <c r="X19" s="156"/>
      <c r="Y19" s="157"/>
      <c r="Z19" s="140" t="s">
        <v>8</v>
      </c>
      <c r="AA19" s="141"/>
      <c r="AB19" s="142"/>
      <c r="AC19" s="68"/>
      <c r="AD19" s="58"/>
      <c r="AE19" s="58"/>
      <c r="AF19" s="58"/>
      <c r="AG19" s="58"/>
      <c r="AH19" s="58"/>
      <c r="AI19" s="58"/>
      <c r="AJ19" s="58"/>
      <c r="AK19" s="58"/>
      <c r="AL19" s="58"/>
      <c r="AM19" s="158" t="s">
        <v>4</v>
      </c>
      <c r="AN19" s="159"/>
      <c r="AO19" s="160"/>
      <c r="AP19" s="158" t="s">
        <v>4</v>
      </c>
      <c r="AQ19" s="159"/>
      <c r="AR19" s="160"/>
      <c r="AS19" s="158" t="s">
        <v>4</v>
      </c>
      <c r="AT19" s="159"/>
      <c r="AU19" s="160"/>
    </row>
    <row r="20" spans="1:47" ht="13.5" thickBot="1">
      <c r="A20" s="42">
        <v>7</v>
      </c>
      <c r="B20" s="35">
        <v>18294</v>
      </c>
      <c r="C20" s="36">
        <v>4</v>
      </c>
      <c r="D20" s="37">
        <v>57</v>
      </c>
      <c r="E20" s="38">
        <v>20827</v>
      </c>
      <c r="F20" s="39">
        <v>4</v>
      </c>
      <c r="G20" s="40">
        <v>57</v>
      </c>
      <c r="H20" s="38">
        <v>25164</v>
      </c>
      <c r="I20" s="39">
        <v>5</v>
      </c>
      <c r="J20" s="40">
        <v>55</v>
      </c>
      <c r="K20" s="38">
        <v>29728</v>
      </c>
      <c r="L20" s="39">
        <v>5</v>
      </c>
      <c r="M20" s="40">
        <v>56</v>
      </c>
      <c r="N20" s="38">
        <v>33932</v>
      </c>
      <c r="O20" s="39">
        <v>5</v>
      </c>
      <c r="P20" s="40">
        <v>65</v>
      </c>
      <c r="Q20" s="38">
        <v>39706</v>
      </c>
      <c r="R20" s="39">
        <v>5</v>
      </c>
      <c r="S20" s="40">
        <v>72</v>
      </c>
      <c r="T20" s="38">
        <v>44756</v>
      </c>
      <c r="U20" s="39">
        <v>6</v>
      </c>
      <c r="V20" s="40">
        <v>78</v>
      </c>
      <c r="W20" s="38">
        <v>49423</v>
      </c>
      <c r="X20" s="39">
        <v>6</v>
      </c>
      <c r="Y20" s="40">
        <v>53</v>
      </c>
      <c r="Z20" s="38">
        <v>54361</v>
      </c>
      <c r="AA20" s="39">
        <v>6</v>
      </c>
      <c r="AB20" s="40">
        <v>110</v>
      </c>
      <c r="AC20" s="66">
        <f>+AB20</f>
        <v>110</v>
      </c>
      <c r="AD20" s="57">
        <f>+Y22</f>
        <v>99</v>
      </c>
      <c r="AE20" s="57">
        <f>+V22</f>
        <v>96</v>
      </c>
      <c r="AF20" s="57">
        <f>+S22</f>
        <v>93</v>
      </c>
      <c r="AG20" s="57">
        <f>+P24</f>
        <v>84</v>
      </c>
      <c r="AH20" s="57">
        <f>+M24</f>
        <v>73</v>
      </c>
      <c r="AI20" s="57">
        <f>+J24</f>
        <v>66</v>
      </c>
      <c r="AJ20" s="57">
        <f>+G28</f>
        <v>65</v>
      </c>
      <c r="AK20" s="57">
        <f>+D30</f>
        <v>67</v>
      </c>
      <c r="AL20" s="60">
        <f>+(AB20-AK20)/AK20</f>
        <v>0.64179104477611937</v>
      </c>
      <c r="AM20" s="38">
        <v>58490</v>
      </c>
      <c r="AN20" s="39">
        <v>6</v>
      </c>
      <c r="AO20" s="40">
        <v>83</v>
      </c>
      <c r="AP20" s="38">
        <v>61455</v>
      </c>
      <c r="AQ20" s="39">
        <f>+AP20/$AP$50*100</f>
        <v>5.8489300041400769</v>
      </c>
      <c r="AR20" s="40">
        <v>82</v>
      </c>
      <c r="AS20" s="38">
        <v>64482</v>
      </c>
      <c r="AT20" s="39">
        <v>6</v>
      </c>
      <c r="AU20" s="40">
        <v>80</v>
      </c>
    </row>
    <row r="21" spans="1:47">
      <c r="A21" s="34"/>
      <c r="B21" s="184" t="s">
        <v>5</v>
      </c>
      <c r="C21" s="185"/>
      <c r="D21" s="186"/>
      <c r="E21" s="143" t="s">
        <v>3</v>
      </c>
      <c r="F21" s="176"/>
      <c r="G21" s="177"/>
      <c r="H21" s="143" t="s">
        <v>74</v>
      </c>
      <c r="I21" s="144"/>
      <c r="J21" s="145"/>
      <c r="K21" s="143" t="s">
        <v>4</v>
      </c>
      <c r="L21" s="144"/>
      <c r="M21" s="145"/>
      <c r="N21" s="143" t="s">
        <v>2</v>
      </c>
      <c r="O21" s="144"/>
      <c r="P21" s="145"/>
      <c r="Q21" s="143" t="s">
        <v>8</v>
      </c>
      <c r="R21" s="144"/>
      <c r="S21" s="145"/>
      <c r="T21" s="143" t="s">
        <v>8</v>
      </c>
      <c r="U21" s="144"/>
      <c r="V21" s="145"/>
      <c r="W21" s="143" t="s">
        <v>8</v>
      </c>
      <c r="X21" s="144"/>
      <c r="Y21" s="145"/>
      <c r="Z21" s="184" t="s">
        <v>55</v>
      </c>
      <c r="AA21" s="185"/>
      <c r="AB21" s="186"/>
      <c r="AC21" s="69"/>
      <c r="AD21" s="58"/>
      <c r="AE21" s="58"/>
      <c r="AF21" s="58"/>
      <c r="AG21" s="58"/>
      <c r="AH21" s="58"/>
      <c r="AI21" s="58"/>
      <c r="AJ21" s="58"/>
      <c r="AK21" s="58"/>
      <c r="AL21" s="58"/>
      <c r="AM21" s="149" t="s">
        <v>8</v>
      </c>
      <c r="AN21" s="150"/>
      <c r="AO21" s="151"/>
      <c r="AP21" s="149" t="s">
        <v>8</v>
      </c>
      <c r="AQ21" s="150"/>
      <c r="AR21" s="151"/>
      <c r="AS21" s="149" t="s">
        <v>8</v>
      </c>
      <c r="AT21" s="150"/>
      <c r="AU21" s="151"/>
    </row>
    <row r="22" spans="1:47" ht="13.5" thickBot="1">
      <c r="A22" s="33">
        <v>8</v>
      </c>
      <c r="B22" s="21">
        <v>16645</v>
      </c>
      <c r="C22" s="15">
        <v>4</v>
      </c>
      <c r="D22" s="28">
        <v>37</v>
      </c>
      <c r="E22" s="25">
        <v>19271</v>
      </c>
      <c r="F22" s="16">
        <v>4</v>
      </c>
      <c r="G22" s="31">
        <v>53</v>
      </c>
      <c r="H22" s="25">
        <v>21883</v>
      </c>
      <c r="I22" s="16">
        <v>4</v>
      </c>
      <c r="J22" s="31">
        <v>51</v>
      </c>
      <c r="K22" s="25">
        <v>29053</v>
      </c>
      <c r="L22" s="16">
        <v>5</v>
      </c>
      <c r="M22" s="31">
        <v>60</v>
      </c>
      <c r="N22" s="25">
        <v>31455</v>
      </c>
      <c r="O22" s="16">
        <v>5</v>
      </c>
      <c r="P22" s="31">
        <v>54</v>
      </c>
      <c r="Q22" s="25">
        <v>36215</v>
      </c>
      <c r="R22" s="16">
        <v>5</v>
      </c>
      <c r="S22" s="31">
        <v>93</v>
      </c>
      <c r="T22" s="25">
        <v>42741</v>
      </c>
      <c r="U22" s="16">
        <v>5</v>
      </c>
      <c r="V22" s="31">
        <v>96</v>
      </c>
      <c r="W22" s="25">
        <v>48980</v>
      </c>
      <c r="X22" s="16">
        <v>6</v>
      </c>
      <c r="Y22" s="31">
        <v>99</v>
      </c>
      <c r="Z22" s="25">
        <v>52840</v>
      </c>
      <c r="AA22" s="16">
        <v>6</v>
      </c>
      <c r="AB22" s="31">
        <v>61</v>
      </c>
      <c r="AC22" s="66">
        <f>+AB22</f>
        <v>61</v>
      </c>
      <c r="AD22" s="57">
        <f>+Y20</f>
        <v>53</v>
      </c>
      <c r="AE22" s="57">
        <f>+V18</f>
        <v>53</v>
      </c>
      <c r="AF22" s="57">
        <f>+S18</f>
        <v>55</v>
      </c>
      <c r="AG22" s="57">
        <f>+P18</f>
        <v>43</v>
      </c>
      <c r="AH22" s="57">
        <f>+M14</f>
        <v>41</v>
      </c>
      <c r="AI22" s="57">
        <f>+J12</f>
        <v>37</v>
      </c>
      <c r="AJ22" s="57">
        <f>+G16</f>
        <v>36</v>
      </c>
      <c r="AK22" s="57">
        <f>+D16</f>
        <v>36</v>
      </c>
      <c r="AL22" s="60">
        <f>+(AB22-AK22)/AK22</f>
        <v>0.69444444444444442</v>
      </c>
      <c r="AM22" s="25">
        <v>57946</v>
      </c>
      <c r="AN22" s="16">
        <v>6</v>
      </c>
      <c r="AO22" s="31">
        <v>107</v>
      </c>
      <c r="AP22" s="25">
        <v>60488</v>
      </c>
      <c r="AQ22" s="81">
        <f>+AP22/$AP$50*100</f>
        <v>5.7568965599288102</v>
      </c>
      <c r="AR22" s="31">
        <v>105</v>
      </c>
      <c r="AS22" s="25">
        <v>61146</v>
      </c>
      <c r="AT22" s="81">
        <v>6</v>
      </c>
      <c r="AU22" s="31">
        <v>106</v>
      </c>
    </row>
    <row r="23" spans="1:47">
      <c r="A23" s="43"/>
      <c r="B23" s="155" t="s">
        <v>6</v>
      </c>
      <c r="C23" s="156"/>
      <c r="D23" s="157"/>
      <c r="E23" s="140" t="s">
        <v>5</v>
      </c>
      <c r="F23" s="180"/>
      <c r="G23" s="181"/>
      <c r="H23" s="140" t="s">
        <v>8</v>
      </c>
      <c r="I23" s="141"/>
      <c r="J23" s="142"/>
      <c r="K23" s="140" t="s">
        <v>8</v>
      </c>
      <c r="L23" s="141"/>
      <c r="M23" s="142"/>
      <c r="N23" s="140" t="s">
        <v>8</v>
      </c>
      <c r="O23" s="141"/>
      <c r="P23" s="142"/>
      <c r="Q23" s="140" t="s">
        <v>2</v>
      </c>
      <c r="R23" s="141"/>
      <c r="S23" s="142"/>
      <c r="T23" s="140" t="s">
        <v>75</v>
      </c>
      <c r="U23" s="141"/>
      <c r="V23" s="142"/>
      <c r="W23" s="140" t="s">
        <v>75</v>
      </c>
      <c r="X23" s="141"/>
      <c r="Y23" s="142"/>
      <c r="Z23" s="140" t="s">
        <v>75</v>
      </c>
      <c r="AA23" s="141"/>
      <c r="AB23" s="142"/>
      <c r="AC23" s="68"/>
      <c r="AD23" s="58"/>
      <c r="AE23" s="58"/>
      <c r="AF23" s="58"/>
      <c r="AG23" s="58"/>
      <c r="AH23" s="58"/>
      <c r="AI23" s="58"/>
      <c r="AJ23" s="58"/>
      <c r="AK23" s="58"/>
      <c r="AL23" s="58"/>
      <c r="AM23" s="152" t="s">
        <v>55</v>
      </c>
      <c r="AN23" s="153"/>
      <c r="AO23" s="154"/>
      <c r="AP23" s="152" t="s">
        <v>55</v>
      </c>
      <c r="AQ23" s="153"/>
      <c r="AR23" s="154"/>
      <c r="AS23" s="152" t="s">
        <v>55</v>
      </c>
      <c r="AT23" s="153"/>
      <c r="AU23" s="154"/>
    </row>
    <row r="24" spans="1:47" ht="13.5" thickBot="1">
      <c r="A24" s="42">
        <v>9</v>
      </c>
      <c r="B24" s="44">
        <v>16220</v>
      </c>
      <c r="C24" s="45">
        <v>4</v>
      </c>
      <c r="D24" s="46">
        <v>56</v>
      </c>
      <c r="E24" s="47">
        <v>17896</v>
      </c>
      <c r="F24" s="48">
        <v>4</v>
      </c>
      <c r="G24" s="49">
        <v>37</v>
      </c>
      <c r="H24" s="47">
        <v>20633</v>
      </c>
      <c r="I24" s="48">
        <v>4</v>
      </c>
      <c r="J24" s="49">
        <v>66</v>
      </c>
      <c r="K24" s="47">
        <v>25222</v>
      </c>
      <c r="L24" s="48">
        <v>4</v>
      </c>
      <c r="M24" s="49">
        <v>73</v>
      </c>
      <c r="N24" s="47">
        <v>30212</v>
      </c>
      <c r="O24" s="48">
        <v>5</v>
      </c>
      <c r="P24" s="49">
        <v>84</v>
      </c>
      <c r="Q24" s="47">
        <v>31895</v>
      </c>
      <c r="R24" s="48">
        <v>4</v>
      </c>
      <c r="S24" s="49">
        <v>55</v>
      </c>
      <c r="T24" s="47">
        <v>35419</v>
      </c>
      <c r="U24" s="48">
        <v>4</v>
      </c>
      <c r="V24" s="49">
        <v>76</v>
      </c>
      <c r="W24" s="47">
        <v>43491</v>
      </c>
      <c r="X24" s="48">
        <v>5</v>
      </c>
      <c r="Y24" s="49">
        <v>78</v>
      </c>
      <c r="Z24" s="47">
        <v>51941</v>
      </c>
      <c r="AA24" s="48">
        <v>6</v>
      </c>
      <c r="AB24" s="49">
        <v>81</v>
      </c>
      <c r="AC24" s="66">
        <f>+AB24</f>
        <v>81</v>
      </c>
      <c r="AD24" s="57">
        <f>+Y24</f>
        <v>78</v>
      </c>
      <c r="AE24" s="57">
        <f>+V24</f>
        <v>76</v>
      </c>
      <c r="AF24" s="57">
        <f>+S26</f>
        <v>70</v>
      </c>
      <c r="AG24" s="57">
        <f>+P28</f>
        <v>63</v>
      </c>
      <c r="AH24" s="57">
        <f>+M40</f>
        <v>50</v>
      </c>
      <c r="AI24" s="58" t="s">
        <v>71</v>
      </c>
      <c r="AJ24" s="58" t="s">
        <v>71</v>
      </c>
      <c r="AK24" s="58" t="s">
        <v>71</v>
      </c>
      <c r="AL24" s="60">
        <f>+(AB24-AH24)/AH24</f>
        <v>0.62</v>
      </c>
      <c r="AM24" s="47">
        <v>54933</v>
      </c>
      <c r="AN24" s="48">
        <v>6</v>
      </c>
      <c r="AO24" s="49">
        <v>56</v>
      </c>
      <c r="AP24" s="47">
        <v>56986</v>
      </c>
      <c r="AQ24" s="39">
        <f>+AP24/$AP$50*100</f>
        <v>5.423596537562875</v>
      </c>
      <c r="AR24" s="49">
        <v>53</v>
      </c>
      <c r="AS24" s="47">
        <v>58323</v>
      </c>
      <c r="AT24" s="39">
        <v>5</v>
      </c>
      <c r="AU24" s="49">
        <v>51</v>
      </c>
    </row>
    <row r="25" spans="1:47">
      <c r="A25" s="34"/>
      <c r="B25" s="173" t="s">
        <v>78</v>
      </c>
      <c r="C25" s="174"/>
      <c r="D25" s="175"/>
      <c r="E25" s="143" t="s">
        <v>6</v>
      </c>
      <c r="F25" s="176"/>
      <c r="G25" s="177"/>
      <c r="H25" s="143" t="s">
        <v>3</v>
      </c>
      <c r="I25" s="144"/>
      <c r="J25" s="145"/>
      <c r="K25" s="143" t="s">
        <v>3</v>
      </c>
      <c r="L25" s="144"/>
      <c r="M25" s="145"/>
      <c r="N25" s="143" t="s">
        <v>5</v>
      </c>
      <c r="O25" s="144"/>
      <c r="P25" s="145"/>
      <c r="Q25" s="143" t="s">
        <v>75</v>
      </c>
      <c r="R25" s="144"/>
      <c r="S25" s="145"/>
      <c r="T25" s="143" t="s">
        <v>2</v>
      </c>
      <c r="U25" s="144"/>
      <c r="V25" s="145"/>
      <c r="W25" s="143" t="s">
        <v>2</v>
      </c>
      <c r="X25" s="144"/>
      <c r="Y25" s="145"/>
      <c r="Z25" s="143" t="s">
        <v>2</v>
      </c>
      <c r="AA25" s="144"/>
      <c r="AB25" s="145"/>
      <c r="AC25" s="68"/>
      <c r="AD25" s="58"/>
      <c r="AE25" s="58"/>
      <c r="AF25" s="58"/>
      <c r="AG25" s="58"/>
      <c r="AH25" s="58"/>
      <c r="AI25" s="58"/>
      <c r="AJ25" s="58"/>
      <c r="AK25" s="58"/>
      <c r="AL25" s="58"/>
      <c r="AM25" s="143" t="s">
        <v>2</v>
      </c>
      <c r="AN25" s="144"/>
      <c r="AO25" s="145"/>
      <c r="AP25" s="143" t="s">
        <v>2</v>
      </c>
      <c r="AQ25" s="144"/>
      <c r="AR25" s="145"/>
      <c r="AS25" s="143" t="s">
        <v>2</v>
      </c>
      <c r="AT25" s="144"/>
      <c r="AU25" s="145"/>
    </row>
    <row r="26" spans="1:47" ht="13.5" thickBot="1">
      <c r="A26" s="33">
        <v>10</v>
      </c>
      <c r="B26" s="22">
        <v>15148</v>
      </c>
      <c r="C26" s="17">
        <v>4</v>
      </c>
      <c r="D26" s="29">
        <v>57</v>
      </c>
      <c r="E26" s="26">
        <v>17185</v>
      </c>
      <c r="F26" s="18">
        <v>4</v>
      </c>
      <c r="G26" s="32">
        <v>55</v>
      </c>
      <c r="H26" s="26">
        <v>19705</v>
      </c>
      <c r="I26" s="18">
        <v>4</v>
      </c>
      <c r="J26" s="32">
        <v>52</v>
      </c>
      <c r="K26" s="26">
        <v>19963</v>
      </c>
      <c r="L26" s="18">
        <v>3</v>
      </c>
      <c r="M26" s="32">
        <v>52</v>
      </c>
      <c r="N26" s="26">
        <v>20869</v>
      </c>
      <c r="O26" s="18">
        <v>3</v>
      </c>
      <c r="P26" s="32">
        <v>37</v>
      </c>
      <c r="Q26" s="26">
        <v>28010</v>
      </c>
      <c r="R26" s="18">
        <v>4</v>
      </c>
      <c r="S26" s="32">
        <v>70</v>
      </c>
      <c r="T26" s="26">
        <v>31450</v>
      </c>
      <c r="U26" s="18">
        <v>4</v>
      </c>
      <c r="V26" s="32">
        <v>54</v>
      </c>
      <c r="W26" s="26">
        <v>31955</v>
      </c>
      <c r="X26" s="18">
        <v>4</v>
      </c>
      <c r="Y26" s="32">
        <v>54</v>
      </c>
      <c r="Z26" s="26">
        <v>32411</v>
      </c>
      <c r="AA26" s="18">
        <v>3</v>
      </c>
      <c r="AB26" s="32">
        <v>56</v>
      </c>
      <c r="AC26" s="66">
        <f>+AB26</f>
        <v>56</v>
      </c>
      <c r="AD26" s="57">
        <f>+Y26</f>
        <v>54</v>
      </c>
      <c r="AE26" s="57">
        <f>+V26</f>
        <v>54</v>
      </c>
      <c r="AF26" s="57">
        <f>+S24</f>
        <v>55</v>
      </c>
      <c r="AG26" s="57">
        <f>+P22</f>
        <v>54</v>
      </c>
      <c r="AH26" s="57">
        <f>+M18</f>
        <v>50</v>
      </c>
      <c r="AI26" s="57">
        <f>+J14</f>
        <v>49</v>
      </c>
      <c r="AJ26" s="57">
        <f>+G12</f>
        <v>49</v>
      </c>
      <c r="AK26" s="57">
        <f>+D12</f>
        <v>49</v>
      </c>
      <c r="AL26" s="60">
        <f>+(AB26-AK26)/AK26</f>
        <v>0.14285714285714285</v>
      </c>
      <c r="AM26" s="26">
        <v>32693</v>
      </c>
      <c r="AN26" s="18">
        <v>3</v>
      </c>
      <c r="AO26" s="32">
        <v>53</v>
      </c>
      <c r="AP26" s="26">
        <v>33185</v>
      </c>
      <c r="AQ26" s="81">
        <f>+AP26/$AP$50*100</f>
        <v>3.1583555803008458</v>
      </c>
      <c r="AR26" s="32">
        <v>55</v>
      </c>
      <c r="AS26" s="26">
        <v>32989</v>
      </c>
      <c r="AT26" s="81">
        <v>3</v>
      </c>
      <c r="AU26" s="32">
        <v>53</v>
      </c>
    </row>
    <row r="27" spans="1:47" ht="12.75" customHeight="1">
      <c r="A27" s="43"/>
      <c r="B27" s="155" t="s">
        <v>7</v>
      </c>
      <c r="C27" s="156"/>
      <c r="D27" s="157"/>
      <c r="E27" s="140" t="s">
        <v>8</v>
      </c>
      <c r="F27" s="180"/>
      <c r="G27" s="181"/>
      <c r="H27" s="140" t="s">
        <v>5</v>
      </c>
      <c r="I27" s="141"/>
      <c r="J27" s="142"/>
      <c r="K27" s="140" t="s">
        <v>5</v>
      </c>
      <c r="L27" s="141"/>
      <c r="M27" s="142"/>
      <c r="N27" s="140" t="s">
        <v>75</v>
      </c>
      <c r="O27" s="141"/>
      <c r="P27" s="142"/>
      <c r="Q27" s="140" t="s">
        <v>5</v>
      </c>
      <c r="R27" s="141"/>
      <c r="S27" s="142"/>
      <c r="T27" s="140" t="s">
        <v>5</v>
      </c>
      <c r="U27" s="141"/>
      <c r="V27" s="142"/>
      <c r="W27" s="140" t="s">
        <v>5</v>
      </c>
      <c r="X27" s="141"/>
      <c r="Y27" s="142"/>
      <c r="Z27" s="155" t="s">
        <v>80</v>
      </c>
      <c r="AA27" s="156"/>
      <c r="AB27" s="157"/>
      <c r="AC27" s="69"/>
      <c r="AD27" s="58"/>
      <c r="AE27" s="58"/>
      <c r="AF27" s="58"/>
      <c r="AG27" s="58"/>
      <c r="AH27" s="58"/>
      <c r="AI27" s="58"/>
      <c r="AJ27" s="58"/>
      <c r="AK27" s="58"/>
      <c r="AL27" s="58"/>
      <c r="AM27" s="155" t="s">
        <v>80</v>
      </c>
      <c r="AN27" s="156"/>
      <c r="AO27" s="157"/>
      <c r="AP27" s="155" t="s">
        <v>80</v>
      </c>
      <c r="AQ27" s="156"/>
      <c r="AR27" s="157"/>
      <c r="AS27" s="155" t="s">
        <v>80</v>
      </c>
      <c r="AT27" s="156"/>
      <c r="AU27" s="157"/>
    </row>
    <row r="28" spans="1:47" ht="13.5" thickBot="1">
      <c r="A28" s="42">
        <v>11</v>
      </c>
      <c r="B28" s="44">
        <v>13913</v>
      </c>
      <c r="C28" s="45">
        <v>3</v>
      </c>
      <c r="D28" s="46">
        <v>40</v>
      </c>
      <c r="E28" s="47">
        <v>16006</v>
      </c>
      <c r="F28" s="48">
        <v>3</v>
      </c>
      <c r="G28" s="49">
        <v>65</v>
      </c>
      <c r="H28" s="47">
        <v>19185</v>
      </c>
      <c r="I28" s="48">
        <v>4</v>
      </c>
      <c r="J28" s="49">
        <v>36</v>
      </c>
      <c r="K28" s="47">
        <v>19876</v>
      </c>
      <c r="L28" s="48">
        <v>3</v>
      </c>
      <c r="M28" s="49">
        <v>36</v>
      </c>
      <c r="N28" s="47">
        <v>20370</v>
      </c>
      <c r="O28" s="48">
        <v>3</v>
      </c>
      <c r="P28" s="49">
        <v>63</v>
      </c>
      <c r="Q28" s="47">
        <v>21381</v>
      </c>
      <c r="R28" s="48">
        <v>3</v>
      </c>
      <c r="S28" s="49">
        <v>41</v>
      </c>
      <c r="T28" s="47">
        <v>22362</v>
      </c>
      <c r="U28" s="48">
        <v>3</v>
      </c>
      <c r="V28" s="49">
        <v>40</v>
      </c>
      <c r="W28" s="47">
        <v>23495</v>
      </c>
      <c r="X28" s="48">
        <v>3</v>
      </c>
      <c r="Y28" s="49">
        <v>39</v>
      </c>
      <c r="Z28" s="47">
        <v>24711</v>
      </c>
      <c r="AA28" s="48">
        <v>3</v>
      </c>
      <c r="AB28" s="49">
        <v>28</v>
      </c>
      <c r="AC28" s="66">
        <f>+AB28</f>
        <v>28</v>
      </c>
      <c r="AD28" s="57">
        <f>+Y30</f>
        <v>25</v>
      </c>
      <c r="AE28" s="57">
        <f>+V30</f>
        <v>32</v>
      </c>
      <c r="AF28" s="57">
        <f>+S34</f>
        <v>28</v>
      </c>
      <c r="AG28" s="57">
        <f>+P34</f>
        <v>24</v>
      </c>
      <c r="AH28" s="57">
        <f>+M34</f>
        <v>23</v>
      </c>
      <c r="AI28" s="57">
        <f>+J34</f>
        <v>22</v>
      </c>
      <c r="AJ28" s="57">
        <f>+G34</f>
        <v>23</v>
      </c>
      <c r="AK28" s="57">
        <f>+D32</f>
        <v>23</v>
      </c>
      <c r="AL28" s="60">
        <f>+(AB28-AK28)/AK28</f>
        <v>0.21739130434782608</v>
      </c>
      <c r="AM28" s="47">
        <v>25890</v>
      </c>
      <c r="AN28" s="48">
        <v>3</v>
      </c>
      <c r="AO28" s="49">
        <v>30</v>
      </c>
      <c r="AP28" s="47">
        <v>26342</v>
      </c>
      <c r="AQ28" s="39">
        <f>+AP28/$AP$50*100</f>
        <v>2.5070785805720921</v>
      </c>
      <c r="AR28" s="49">
        <v>28</v>
      </c>
      <c r="AS28" s="47">
        <v>27618</v>
      </c>
      <c r="AT28" s="39">
        <v>3</v>
      </c>
      <c r="AU28" s="49">
        <v>27</v>
      </c>
    </row>
    <row r="29" spans="1:47" ht="13.15" customHeight="1">
      <c r="A29" s="34"/>
      <c r="B29" s="184" t="s">
        <v>8</v>
      </c>
      <c r="C29" s="185"/>
      <c r="D29" s="186"/>
      <c r="E29" s="143" t="s">
        <v>7</v>
      </c>
      <c r="F29" s="176"/>
      <c r="G29" s="177"/>
      <c r="H29" s="143" t="s">
        <v>6</v>
      </c>
      <c r="I29" s="144"/>
      <c r="J29" s="145"/>
      <c r="K29" s="143" t="s">
        <v>6</v>
      </c>
      <c r="L29" s="144"/>
      <c r="M29" s="145"/>
      <c r="N29" s="143" t="s">
        <v>3</v>
      </c>
      <c r="O29" s="144"/>
      <c r="P29" s="145"/>
      <c r="Q29" s="143" t="s">
        <v>3</v>
      </c>
      <c r="R29" s="144"/>
      <c r="S29" s="145"/>
      <c r="T29" s="184" t="s">
        <v>80</v>
      </c>
      <c r="U29" s="185"/>
      <c r="V29" s="186"/>
      <c r="W29" s="184" t="s">
        <v>80</v>
      </c>
      <c r="X29" s="185"/>
      <c r="Y29" s="186"/>
      <c r="Z29" s="143" t="s">
        <v>5</v>
      </c>
      <c r="AA29" s="144"/>
      <c r="AB29" s="145"/>
      <c r="AC29" s="68"/>
      <c r="AD29" s="58"/>
      <c r="AE29" s="58"/>
      <c r="AF29" s="58"/>
      <c r="AG29" s="58"/>
      <c r="AH29" s="58"/>
      <c r="AI29" s="58"/>
      <c r="AJ29" s="58"/>
      <c r="AK29" s="58"/>
      <c r="AL29" s="58"/>
      <c r="AM29" s="143" t="s">
        <v>5</v>
      </c>
      <c r="AN29" s="144"/>
      <c r="AO29" s="145"/>
      <c r="AP29" s="143" t="s">
        <v>5</v>
      </c>
      <c r="AQ29" s="144"/>
      <c r="AR29" s="145"/>
      <c r="AS29" s="143" t="s">
        <v>5</v>
      </c>
      <c r="AT29" s="144"/>
      <c r="AU29" s="145"/>
    </row>
    <row r="30" spans="1:47" ht="13.5" thickBot="1">
      <c r="A30" s="33">
        <v>12</v>
      </c>
      <c r="B30" s="21">
        <v>12829</v>
      </c>
      <c r="C30" s="15">
        <v>3</v>
      </c>
      <c r="D30" s="28">
        <v>67</v>
      </c>
      <c r="E30" s="25">
        <v>15211</v>
      </c>
      <c r="F30" s="16">
        <v>3</v>
      </c>
      <c r="G30" s="31">
        <v>39</v>
      </c>
      <c r="H30" s="25">
        <v>18006</v>
      </c>
      <c r="I30" s="16">
        <v>3</v>
      </c>
      <c r="J30" s="31">
        <v>55</v>
      </c>
      <c r="K30" s="25">
        <v>18460</v>
      </c>
      <c r="L30" s="16">
        <v>3</v>
      </c>
      <c r="M30" s="31">
        <v>56</v>
      </c>
      <c r="N30" s="25">
        <v>20172</v>
      </c>
      <c r="O30" s="16">
        <v>3</v>
      </c>
      <c r="P30" s="31">
        <v>54</v>
      </c>
      <c r="Q30" s="25">
        <v>20116</v>
      </c>
      <c r="R30" s="16">
        <v>3</v>
      </c>
      <c r="S30" s="31">
        <v>55</v>
      </c>
      <c r="T30" s="25">
        <v>20866</v>
      </c>
      <c r="U30" s="16">
        <v>3</v>
      </c>
      <c r="V30" s="31">
        <v>32</v>
      </c>
      <c r="W30" s="25">
        <v>22738</v>
      </c>
      <c r="X30" s="16">
        <v>3</v>
      </c>
      <c r="Y30" s="31">
        <v>25</v>
      </c>
      <c r="Z30" s="25">
        <v>24002</v>
      </c>
      <c r="AA30" s="16">
        <v>3</v>
      </c>
      <c r="AB30" s="31">
        <v>42</v>
      </c>
      <c r="AC30" s="66">
        <f>+AB30</f>
        <v>42</v>
      </c>
      <c r="AD30" s="57">
        <f>+Y28</f>
        <v>39</v>
      </c>
      <c r="AE30" s="57">
        <f>+V28</f>
        <v>40</v>
      </c>
      <c r="AF30" s="57">
        <f>+S28</f>
        <v>41</v>
      </c>
      <c r="AG30" s="57">
        <f>+P26</f>
        <v>37</v>
      </c>
      <c r="AH30" s="57">
        <f>+M28</f>
        <v>36</v>
      </c>
      <c r="AI30" s="57">
        <f>+J28</f>
        <v>36</v>
      </c>
      <c r="AJ30" s="57">
        <f>+G24</f>
        <v>37</v>
      </c>
      <c r="AK30" s="57">
        <f>+D22</f>
        <v>37</v>
      </c>
      <c r="AL30" s="60">
        <f>+(AB30-AK30)/AK30</f>
        <v>0.13513513513513514</v>
      </c>
      <c r="AM30" s="25">
        <v>25020</v>
      </c>
      <c r="AN30" s="16">
        <v>3</v>
      </c>
      <c r="AO30" s="31">
        <v>42</v>
      </c>
      <c r="AP30" s="25">
        <v>25593</v>
      </c>
      <c r="AQ30" s="81">
        <f>+AP30/$AP$50*100</f>
        <v>2.4357931103402</v>
      </c>
      <c r="AR30" s="31">
        <v>41</v>
      </c>
      <c r="AS30" s="25">
        <v>26528</v>
      </c>
      <c r="AT30" s="81">
        <v>2</v>
      </c>
      <c r="AU30" s="31">
        <v>40</v>
      </c>
    </row>
    <row r="31" spans="1:47">
      <c r="A31" s="43"/>
      <c r="B31" s="190" t="s">
        <v>44</v>
      </c>
      <c r="C31" s="191"/>
      <c r="D31" s="192"/>
      <c r="E31" s="140" t="s">
        <v>74</v>
      </c>
      <c r="F31" s="180"/>
      <c r="G31" s="181"/>
      <c r="H31" s="140" t="s">
        <v>7</v>
      </c>
      <c r="I31" s="141"/>
      <c r="J31" s="142"/>
      <c r="K31" s="140" t="s">
        <v>7</v>
      </c>
      <c r="L31" s="141"/>
      <c r="M31" s="142"/>
      <c r="N31" s="140" t="s">
        <v>6</v>
      </c>
      <c r="O31" s="141"/>
      <c r="P31" s="142"/>
      <c r="Q31" s="140" t="s">
        <v>6</v>
      </c>
      <c r="R31" s="141"/>
      <c r="S31" s="142"/>
      <c r="T31" s="140" t="s">
        <v>3</v>
      </c>
      <c r="U31" s="141"/>
      <c r="V31" s="142"/>
      <c r="W31" s="140" t="s">
        <v>3</v>
      </c>
      <c r="X31" s="141"/>
      <c r="Y31" s="142"/>
      <c r="Z31" s="140" t="s">
        <v>10</v>
      </c>
      <c r="AA31" s="141"/>
      <c r="AB31" s="142"/>
      <c r="AC31" s="68"/>
      <c r="AD31" s="58"/>
      <c r="AE31" s="58"/>
      <c r="AF31" s="58"/>
      <c r="AG31" s="58"/>
      <c r="AH31" s="58"/>
      <c r="AI31" s="58"/>
      <c r="AJ31" s="58"/>
      <c r="AK31" s="58"/>
      <c r="AL31" s="58"/>
      <c r="AM31" s="140" t="s">
        <v>10</v>
      </c>
      <c r="AN31" s="141"/>
      <c r="AO31" s="142"/>
      <c r="AP31" s="140" t="s">
        <v>10</v>
      </c>
      <c r="AQ31" s="141"/>
      <c r="AR31" s="142"/>
      <c r="AS31" s="140" t="s">
        <v>10</v>
      </c>
      <c r="AT31" s="141"/>
      <c r="AU31" s="142"/>
    </row>
    <row r="32" spans="1:47" ht="13.5" thickBot="1">
      <c r="A32" s="42">
        <v>13</v>
      </c>
      <c r="B32" s="35">
        <v>10066</v>
      </c>
      <c r="C32" s="36">
        <v>2</v>
      </c>
      <c r="D32" s="37">
        <v>23</v>
      </c>
      <c r="E32" s="38">
        <v>14849</v>
      </c>
      <c r="F32" s="39">
        <v>3</v>
      </c>
      <c r="G32" s="40">
        <v>50</v>
      </c>
      <c r="H32" s="38">
        <v>15764</v>
      </c>
      <c r="I32" s="39">
        <v>3</v>
      </c>
      <c r="J32" s="40">
        <v>38</v>
      </c>
      <c r="K32" s="38">
        <v>16372</v>
      </c>
      <c r="L32" s="39">
        <v>3</v>
      </c>
      <c r="M32" s="40">
        <v>38</v>
      </c>
      <c r="N32" s="38">
        <v>19044</v>
      </c>
      <c r="O32" s="39">
        <v>3</v>
      </c>
      <c r="P32" s="40">
        <v>59</v>
      </c>
      <c r="Q32" s="38">
        <v>19436</v>
      </c>
      <c r="R32" s="39">
        <v>3</v>
      </c>
      <c r="S32" s="40">
        <v>60</v>
      </c>
      <c r="T32" s="38">
        <v>20610</v>
      </c>
      <c r="U32" s="39">
        <v>3</v>
      </c>
      <c r="V32" s="40">
        <v>57</v>
      </c>
      <c r="W32" s="38">
        <v>20956</v>
      </c>
      <c r="X32" s="39">
        <v>2</v>
      </c>
      <c r="Y32" s="40">
        <v>60</v>
      </c>
      <c r="Z32" s="38">
        <v>21677</v>
      </c>
      <c r="AA32" s="39">
        <v>2</v>
      </c>
      <c r="AB32" s="40">
        <v>111</v>
      </c>
      <c r="AC32" s="66">
        <f>+AB32</f>
        <v>111</v>
      </c>
      <c r="AD32" s="57">
        <f>+Y36</f>
        <v>95</v>
      </c>
      <c r="AE32" s="57">
        <f>+V38</f>
        <v>94</v>
      </c>
      <c r="AF32" s="57">
        <f>+S38</f>
        <v>87</v>
      </c>
      <c r="AG32" s="57">
        <f>+P38</f>
        <v>87</v>
      </c>
      <c r="AH32" s="57">
        <f>+M36</f>
        <v>73</v>
      </c>
      <c r="AI32" s="57">
        <f>+J38</f>
        <v>68</v>
      </c>
      <c r="AJ32" s="57">
        <f>+G38</f>
        <v>66</v>
      </c>
      <c r="AK32" s="57">
        <f>+D38</f>
        <v>67</v>
      </c>
      <c r="AL32" s="60">
        <f>+(AB32-AK32)/AK32</f>
        <v>0.65671641791044777</v>
      </c>
      <c r="AM32" s="38">
        <v>23126</v>
      </c>
      <c r="AN32" s="39">
        <v>2</v>
      </c>
      <c r="AO32" s="40">
        <v>106</v>
      </c>
      <c r="AP32" s="38">
        <v>24289</v>
      </c>
      <c r="AQ32" s="39">
        <f>+AP32/$AP$50*100</f>
        <v>2.3116859632342095</v>
      </c>
      <c r="AR32" s="40">
        <v>104</v>
      </c>
      <c r="AS32" s="38">
        <v>25376</v>
      </c>
      <c r="AT32" s="39">
        <v>2</v>
      </c>
      <c r="AU32" s="40">
        <v>105</v>
      </c>
    </row>
    <row r="33" spans="1:47" ht="13.15" customHeight="1">
      <c r="A33" s="34"/>
      <c r="B33" s="187" t="s">
        <v>9</v>
      </c>
      <c r="C33" s="188"/>
      <c r="D33" s="189"/>
      <c r="E33" s="184" t="s">
        <v>80</v>
      </c>
      <c r="F33" s="185"/>
      <c r="G33" s="186"/>
      <c r="H33" s="184" t="s">
        <v>80</v>
      </c>
      <c r="I33" s="185"/>
      <c r="J33" s="186"/>
      <c r="K33" s="184" t="s">
        <v>80</v>
      </c>
      <c r="L33" s="185"/>
      <c r="M33" s="186"/>
      <c r="N33" s="184" t="s">
        <v>80</v>
      </c>
      <c r="O33" s="185"/>
      <c r="P33" s="186"/>
      <c r="Q33" s="184" t="s">
        <v>80</v>
      </c>
      <c r="R33" s="185"/>
      <c r="S33" s="186"/>
      <c r="T33" s="143" t="s">
        <v>6</v>
      </c>
      <c r="U33" s="144"/>
      <c r="V33" s="145"/>
      <c r="W33" s="143" t="s">
        <v>6</v>
      </c>
      <c r="X33" s="144"/>
      <c r="Y33" s="145"/>
      <c r="Z33" s="143" t="s">
        <v>6</v>
      </c>
      <c r="AA33" s="144"/>
      <c r="AB33" s="145"/>
      <c r="AC33" s="68"/>
      <c r="AD33" s="58"/>
      <c r="AE33" s="58"/>
      <c r="AF33" s="58"/>
      <c r="AG33" s="58"/>
      <c r="AH33" s="58"/>
      <c r="AI33" s="58"/>
      <c r="AJ33" s="58"/>
      <c r="AK33" s="58"/>
      <c r="AL33" s="58"/>
      <c r="AM33" s="149" t="s">
        <v>3</v>
      </c>
      <c r="AN33" s="150"/>
      <c r="AO33" s="151"/>
      <c r="AP33" s="149" t="s">
        <v>15</v>
      </c>
      <c r="AQ33" s="150"/>
      <c r="AR33" s="151"/>
      <c r="AS33" s="149" t="s">
        <v>15</v>
      </c>
      <c r="AT33" s="150"/>
      <c r="AU33" s="151"/>
    </row>
    <row r="34" spans="1:47" ht="13.5" thickBot="1">
      <c r="A34" s="33">
        <v>14</v>
      </c>
      <c r="B34" s="21">
        <v>9610</v>
      </c>
      <c r="C34" s="15">
        <v>2</v>
      </c>
      <c r="D34" s="28">
        <v>35</v>
      </c>
      <c r="E34" s="25">
        <v>11947</v>
      </c>
      <c r="F34" s="16">
        <v>3</v>
      </c>
      <c r="G34" s="31">
        <v>23</v>
      </c>
      <c r="H34" s="25">
        <v>14011</v>
      </c>
      <c r="I34" s="16">
        <v>3</v>
      </c>
      <c r="J34" s="31">
        <v>22</v>
      </c>
      <c r="K34" s="25">
        <v>15582</v>
      </c>
      <c r="L34" s="16">
        <v>3</v>
      </c>
      <c r="M34" s="31">
        <v>23</v>
      </c>
      <c r="N34" s="25">
        <v>17804</v>
      </c>
      <c r="O34" s="16">
        <v>3</v>
      </c>
      <c r="P34" s="31">
        <v>24</v>
      </c>
      <c r="Q34" s="25">
        <v>19254</v>
      </c>
      <c r="R34" s="16">
        <v>3</v>
      </c>
      <c r="S34" s="31">
        <v>28</v>
      </c>
      <c r="T34" s="25">
        <v>20189</v>
      </c>
      <c r="U34" s="16">
        <v>3</v>
      </c>
      <c r="V34" s="31">
        <v>60</v>
      </c>
      <c r="W34" s="25">
        <v>20715</v>
      </c>
      <c r="X34" s="16">
        <v>2</v>
      </c>
      <c r="Y34" s="31">
        <v>58</v>
      </c>
      <c r="Z34" s="25">
        <v>21379</v>
      </c>
      <c r="AA34" s="16">
        <v>2</v>
      </c>
      <c r="AB34" s="31">
        <v>61</v>
      </c>
      <c r="AC34" s="66">
        <f>+AB34</f>
        <v>61</v>
      </c>
      <c r="AD34" s="57">
        <f>+Y34</f>
        <v>58</v>
      </c>
      <c r="AE34" s="57">
        <f>+V34</f>
        <v>60</v>
      </c>
      <c r="AF34" s="57">
        <f>+S32</f>
        <v>60</v>
      </c>
      <c r="AG34" s="57">
        <f>+P32</f>
        <v>59</v>
      </c>
      <c r="AH34" s="57">
        <f>+M30</f>
        <v>56</v>
      </c>
      <c r="AI34" s="57">
        <f>+J30</f>
        <v>55</v>
      </c>
      <c r="AJ34" s="57">
        <f>+G26</f>
        <v>55</v>
      </c>
      <c r="AK34" s="57">
        <f>+D24</f>
        <v>56</v>
      </c>
      <c r="AL34" s="60">
        <f>+(AB34-AK34)/AK34</f>
        <v>8.9285714285714288E-2</v>
      </c>
      <c r="AM34" s="25">
        <v>21936</v>
      </c>
      <c r="AN34" s="16">
        <v>2</v>
      </c>
      <c r="AO34" s="31">
        <v>62</v>
      </c>
      <c r="AP34" s="25">
        <v>22679</v>
      </c>
      <c r="AQ34" s="81">
        <f>+AP34/$AP$50*100</f>
        <v>2.1584555132030401</v>
      </c>
      <c r="AR34" s="31">
        <v>36</v>
      </c>
      <c r="AS34" s="25">
        <v>24345</v>
      </c>
      <c r="AT34" s="81">
        <v>2</v>
      </c>
      <c r="AU34" s="31">
        <v>33</v>
      </c>
    </row>
    <row r="35" spans="1:47">
      <c r="A35" s="43"/>
      <c r="B35" s="155" t="s">
        <v>74</v>
      </c>
      <c r="C35" s="156"/>
      <c r="D35" s="157"/>
      <c r="E35" s="140" t="s">
        <v>9</v>
      </c>
      <c r="F35" s="180"/>
      <c r="G35" s="181"/>
      <c r="H35" s="140" t="s">
        <v>9</v>
      </c>
      <c r="I35" s="141"/>
      <c r="J35" s="142"/>
      <c r="K35" s="140" t="s">
        <v>10</v>
      </c>
      <c r="L35" s="141"/>
      <c r="M35" s="142"/>
      <c r="N35" s="140" t="s">
        <v>7</v>
      </c>
      <c r="O35" s="141"/>
      <c r="P35" s="142"/>
      <c r="Q35" s="140" t="s">
        <v>7</v>
      </c>
      <c r="R35" s="141"/>
      <c r="S35" s="142"/>
      <c r="T35" s="140" t="s">
        <v>7</v>
      </c>
      <c r="U35" s="141"/>
      <c r="V35" s="142"/>
      <c r="W35" s="140" t="s">
        <v>10</v>
      </c>
      <c r="X35" s="141"/>
      <c r="Y35" s="142"/>
      <c r="Z35" s="140" t="s">
        <v>3</v>
      </c>
      <c r="AA35" s="141"/>
      <c r="AB35" s="142"/>
      <c r="AC35" s="68"/>
      <c r="AD35" s="58"/>
      <c r="AE35" s="58"/>
      <c r="AF35" s="58"/>
      <c r="AG35" s="58"/>
      <c r="AH35" s="58"/>
      <c r="AI35" s="58"/>
      <c r="AJ35" s="58"/>
      <c r="AK35" s="58"/>
      <c r="AL35" s="58"/>
      <c r="AM35" s="158" t="s">
        <v>6</v>
      </c>
      <c r="AN35" s="159"/>
      <c r="AO35" s="160"/>
      <c r="AP35" s="158" t="s">
        <v>6</v>
      </c>
      <c r="AQ35" s="159"/>
      <c r="AR35" s="160"/>
      <c r="AS35" s="158" t="s">
        <v>6</v>
      </c>
      <c r="AT35" s="159"/>
      <c r="AU35" s="160"/>
    </row>
    <row r="36" spans="1:47" ht="13.5" thickBot="1">
      <c r="A36" s="42">
        <v>15</v>
      </c>
      <c r="B36" s="35">
        <v>8534</v>
      </c>
      <c r="C36" s="36">
        <v>2</v>
      </c>
      <c r="D36" s="37">
        <v>51</v>
      </c>
      <c r="E36" s="38">
        <v>10231</v>
      </c>
      <c r="F36" s="39">
        <v>2</v>
      </c>
      <c r="G36" s="40">
        <v>35</v>
      </c>
      <c r="H36" s="38">
        <v>10647</v>
      </c>
      <c r="I36" s="39">
        <v>2</v>
      </c>
      <c r="J36" s="40">
        <v>35</v>
      </c>
      <c r="K36" s="38">
        <v>11411</v>
      </c>
      <c r="L36" s="39">
        <v>2</v>
      </c>
      <c r="M36" s="40">
        <v>73</v>
      </c>
      <c r="N36" s="38">
        <v>17278</v>
      </c>
      <c r="O36" s="39">
        <v>3</v>
      </c>
      <c r="P36" s="40">
        <v>39</v>
      </c>
      <c r="Q36" s="38">
        <v>17962</v>
      </c>
      <c r="R36" s="39">
        <v>2</v>
      </c>
      <c r="S36" s="40">
        <v>43</v>
      </c>
      <c r="T36" s="38">
        <v>18711</v>
      </c>
      <c r="U36" s="39">
        <v>2</v>
      </c>
      <c r="V36" s="40">
        <v>39</v>
      </c>
      <c r="W36" s="38">
        <v>19794</v>
      </c>
      <c r="X36" s="39">
        <v>2</v>
      </c>
      <c r="Y36" s="40">
        <v>95</v>
      </c>
      <c r="Z36" s="38">
        <v>21343</v>
      </c>
      <c r="AA36" s="39">
        <v>2</v>
      </c>
      <c r="AB36" s="40">
        <v>58</v>
      </c>
      <c r="AC36" s="66">
        <f>+AB36</f>
        <v>58</v>
      </c>
      <c r="AD36" s="57">
        <f>+Y32</f>
        <v>60</v>
      </c>
      <c r="AE36" s="57">
        <f>+V32</f>
        <v>57</v>
      </c>
      <c r="AF36" s="57">
        <f>+S30</f>
        <v>55</v>
      </c>
      <c r="AG36" s="57">
        <f>+P30</f>
        <v>54</v>
      </c>
      <c r="AH36" s="57">
        <f>+M26</f>
        <v>52</v>
      </c>
      <c r="AI36" s="57">
        <f>+J26</f>
        <v>52</v>
      </c>
      <c r="AJ36" s="57">
        <f>+G22</f>
        <v>53</v>
      </c>
      <c r="AK36" s="57">
        <f>+D18</f>
        <v>53</v>
      </c>
      <c r="AL36" s="60">
        <f>+(AB36-AK36)/AK36</f>
        <v>9.4339622641509441E-2</v>
      </c>
      <c r="AM36" s="38">
        <v>21763</v>
      </c>
      <c r="AN36" s="39">
        <v>2</v>
      </c>
      <c r="AO36" s="40">
        <v>62</v>
      </c>
      <c r="AP36" s="38">
        <v>22535</v>
      </c>
      <c r="AQ36" s="39">
        <f>+AP36/$AP$50*100</f>
        <v>2.144750429473544</v>
      </c>
      <c r="AR36" s="40">
        <v>58</v>
      </c>
      <c r="AS36" s="38">
        <v>23050</v>
      </c>
      <c r="AT36" s="39">
        <v>2</v>
      </c>
      <c r="AU36" s="40">
        <v>59</v>
      </c>
    </row>
    <row r="37" spans="1:47">
      <c r="A37" s="34"/>
      <c r="B37" s="184" t="s">
        <v>10</v>
      </c>
      <c r="C37" s="185"/>
      <c r="D37" s="186"/>
      <c r="E37" s="143" t="s">
        <v>10</v>
      </c>
      <c r="F37" s="176"/>
      <c r="G37" s="177"/>
      <c r="H37" s="143" t="s">
        <v>10</v>
      </c>
      <c r="I37" s="144"/>
      <c r="J37" s="145"/>
      <c r="K37" s="143" t="s">
        <v>9</v>
      </c>
      <c r="L37" s="144"/>
      <c r="M37" s="145"/>
      <c r="N37" s="143" t="s">
        <v>10</v>
      </c>
      <c r="O37" s="144"/>
      <c r="P37" s="145"/>
      <c r="Q37" s="143" t="s">
        <v>10</v>
      </c>
      <c r="R37" s="144"/>
      <c r="S37" s="145"/>
      <c r="T37" s="143" t="s">
        <v>10</v>
      </c>
      <c r="U37" s="144"/>
      <c r="V37" s="145"/>
      <c r="W37" s="143" t="s">
        <v>7</v>
      </c>
      <c r="X37" s="144"/>
      <c r="Y37" s="145"/>
      <c r="Z37" s="143" t="s">
        <v>7</v>
      </c>
      <c r="AA37" s="144"/>
      <c r="AB37" s="145"/>
      <c r="AC37" s="68"/>
      <c r="AD37" s="58"/>
      <c r="AE37" s="58"/>
      <c r="AF37" s="58"/>
      <c r="AG37" s="58"/>
      <c r="AH37" s="58"/>
      <c r="AI37" s="58"/>
      <c r="AJ37" s="58"/>
      <c r="AK37" s="58"/>
      <c r="AL37" s="58"/>
      <c r="AM37" s="143" t="s">
        <v>7</v>
      </c>
      <c r="AN37" s="144"/>
      <c r="AO37" s="145"/>
      <c r="AP37" s="143" t="s">
        <v>7</v>
      </c>
      <c r="AQ37" s="144"/>
      <c r="AR37" s="145"/>
      <c r="AS37" s="143" t="s">
        <v>7</v>
      </c>
      <c r="AT37" s="144"/>
      <c r="AU37" s="145"/>
    </row>
    <row r="38" spans="1:47" ht="13.5" thickBot="1">
      <c r="A38" s="33">
        <v>16</v>
      </c>
      <c r="B38" s="21">
        <v>6693</v>
      </c>
      <c r="C38" s="15">
        <v>2</v>
      </c>
      <c r="D38" s="28">
        <v>67</v>
      </c>
      <c r="E38" s="25">
        <v>7896</v>
      </c>
      <c r="F38" s="16">
        <v>2</v>
      </c>
      <c r="G38" s="31">
        <v>66</v>
      </c>
      <c r="H38" s="25">
        <v>9572</v>
      </c>
      <c r="I38" s="16">
        <v>2</v>
      </c>
      <c r="J38" s="31">
        <v>68</v>
      </c>
      <c r="K38" s="25">
        <v>10838</v>
      </c>
      <c r="L38" s="16">
        <v>2</v>
      </c>
      <c r="M38" s="31">
        <v>36</v>
      </c>
      <c r="N38" s="25">
        <v>13303</v>
      </c>
      <c r="O38" s="16">
        <v>2</v>
      </c>
      <c r="P38" s="31">
        <v>87</v>
      </c>
      <c r="Q38" s="25">
        <v>15635</v>
      </c>
      <c r="R38" s="16">
        <v>2</v>
      </c>
      <c r="S38" s="31">
        <v>87</v>
      </c>
      <c r="T38" s="25">
        <v>17345</v>
      </c>
      <c r="U38" s="16">
        <v>2</v>
      </c>
      <c r="V38" s="31">
        <v>94</v>
      </c>
      <c r="W38" s="25">
        <v>19709</v>
      </c>
      <c r="X38" s="16">
        <v>2</v>
      </c>
      <c r="Y38" s="31">
        <v>40</v>
      </c>
      <c r="Z38" s="25">
        <v>20484</v>
      </c>
      <c r="AA38" s="16">
        <v>2</v>
      </c>
      <c r="AB38" s="31">
        <v>39</v>
      </c>
      <c r="AC38" s="66">
        <f>+AB38</f>
        <v>39</v>
      </c>
      <c r="AD38" s="57">
        <f>+Y38</f>
        <v>40</v>
      </c>
      <c r="AE38" s="57">
        <f>+V36</f>
        <v>39</v>
      </c>
      <c r="AF38" s="57">
        <f>+S36</f>
        <v>43</v>
      </c>
      <c r="AG38" s="57">
        <f>+P36</f>
        <v>39</v>
      </c>
      <c r="AH38" s="57">
        <f>+M32</f>
        <v>38</v>
      </c>
      <c r="AI38" s="57">
        <f>+J32</f>
        <v>38</v>
      </c>
      <c r="AJ38" s="57">
        <f>+G30</f>
        <v>39</v>
      </c>
      <c r="AK38" s="57">
        <f>+D28</f>
        <v>40</v>
      </c>
      <c r="AL38" s="60">
        <f>+(AB38-AK38)/AK38</f>
        <v>-2.5000000000000001E-2</v>
      </c>
      <c r="AM38" s="25">
        <v>21076</v>
      </c>
      <c r="AN38" s="16">
        <v>2</v>
      </c>
      <c r="AO38" s="31">
        <v>39</v>
      </c>
      <c r="AP38" s="25">
        <v>21944</v>
      </c>
      <c r="AQ38" s="81">
        <f>+AP38/$AP$50*100</f>
        <v>2.0885024816670712</v>
      </c>
      <c r="AR38" s="31">
        <v>38</v>
      </c>
      <c r="AS38" s="25">
        <v>22472</v>
      </c>
      <c r="AT38" s="81">
        <v>2</v>
      </c>
      <c r="AU38" s="31">
        <v>37</v>
      </c>
    </row>
    <row r="39" spans="1:47">
      <c r="A39" s="43"/>
      <c r="B39" s="155" t="s">
        <v>11</v>
      </c>
      <c r="C39" s="156"/>
      <c r="D39" s="157"/>
      <c r="E39" s="140" t="s">
        <v>11</v>
      </c>
      <c r="F39" s="180"/>
      <c r="G39" s="181"/>
      <c r="H39" s="140" t="s">
        <v>15</v>
      </c>
      <c r="I39" s="141"/>
      <c r="J39" s="142"/>
      <c r="K39" s="140" t="s">
        <v>75</v>
      </c>
      <c r="L39" s="141"/>
      <c r="M39" s="142"/>
      <c r="N39" s="140" t="s">
        <v>9</v>
      </c>
      <c r="O39" s="141"/>
      <c r="P39" s="142"/>
      <c r="Q39" s="140" t="s">
        <v>9</v>
      </c>
      <c r="R39" s="141"/>
      <c r="S39" s="142"/>
      <c r="T39" s="140" t="s">
        <v>15</v>
      </c>
      <c r="U39" s="141"/>
      <c r="V39" s="142"/>
      <c r="W39" s="140" t="s">
        <v>15</v>
      </c>
      <c r="X39" s="141"/>
      <c r="Y39" s="142"/>
      <c r="Z39" s="140" t="s">
        <v>15</v>
      </c>
      <c r="AA39" s="141"/>
      <c r="AB39" s="142"/>
      <c r="AC39" s="68"/>
      <c r="AD39" s="58"/>
      <c r="AE39" s="58"/>
      <c r="AF39" s="58"/>
      <c r="AG39" s="58"/>
      <c r="AH39" s="58"/>
      <c r="AI39" s="58"/>
      <c r="AJ39" s="58"/>
      <c r="AK39" s="58"/>
      <c r="AL39" s="58"/>
      <c r="AM39" s="140" t="s">
        <v>15</v>
      </c>
      <c r="AN39" s="141"/>
      <c r="AO39" s="142"/>
      <c r="AP39" s="140" t="s">
        <v>3</v>
      </c>
      <c r="AQ39" s="141"/>
      <c r="AR39" s="142"/>
      <c r="AS39" s="140" t="s">
        <v>3</v>
      </c>
      <c r="AT39" s="141"/>
      <c r="AU39" s="142"/>
    </row>
    <row r="40" spans="1:47" ht="13.5" thickBot="1">
      <c r="A40" s="42">
        <v>17</v>
      </c>
      <c r="B40" s="35">
        <v>6313</v>
      </c>
      <c r="C40" s="36">
        <v>2</v>
      </c>
      <c r="D40" s="37">
        <v>47</v>
      </c>
      <c r="E40" s="38">
        <v>6837</v>
      </c>
      <c r="F40" s="39">
        <v>1</v>
      </c>
      <c r="G40" s="40">
        <v>48</v>
      </c>
      <c r="H40" s="38">
        <v>7798</v>
      </c>
      <c r="I40" s="39">
        <v>1</v>
      </c>
      <c r="J40" s="40">
        <v>36</v>
      </c>
      <c r="K40" s="38">
        <v>10719</v>
      </c>
      <c r="L40" s="39">
        <v>2</v>
      </c>
      <c r="M40" s="40">
        <v>50</v>
      </c>
      <c r="N40" s="38">
        <v>11518</v>
      </c>
      <c r="O40" s="39">
        <v>2</v>
      </c>
      <c r="P40" s="40">
        <v>42</v>
      </c>
      <c r="Q40" s="38">
        <v>11839</v>
      </c>
      <c r="R40" s="39">
        <v>2</v>
      </c>
      <c r="S40" s="40">
        <v>38</v>
      </c>
      <c r="T40" s="38">
        <v>13355</v>
      </c>
      <c r="U40" s="39">
        <v>2</v>
      </c>
      <c r="V40" s="40">
        <v>42</v>
      </c>
      <c r="W40" s="38">
        <v>15281</v>
      </c>
      <c r="X40" s="39">
        <v>2</v>
      </c>
      <c r="Y40" s="40">
        <v>43</v>
      </c>
      <c r="Z40" s="38">
        <v>17484</v>
      </c>
      <c r="AA40" s="39">
        <v>2</v>
      </c>
      <c r="AB40" s="40">
        <v>41</v>
      </c>
      <c r="AC40" s="66">
        <f>+AB40</f>
        <v>41</v>
      </c>
      <c r="AD40" s="57">
        <f>+Y40</f>
        <v>43</v>
      </c>
      <c r="AE40" s="57">
        <f>+V40</f>
        <v>42</v>
      </c>
      <c r="AF40" s="57">
        <f>+S42</f>
        <v>39</v>
      </c>
      <c r="AG40" s="57">
        <f>+P42</f>
        <v>37</v>
      </c>
      <c r="AH40" s="57">
        <f>+M42</f>
        <v>37</v>
      </c>
      <c r="AI40" s="57">
        <f>+J40</f>
        <v>36</v>
      </c>
      <c r="AJ40" s="57">
        <f>+G44</f>
        <v>37</v>
      </c>
      <c r="AK40" s="58" t="s">
        <v>71</v>
      </c>
      <c r="AL40" s="60">
        <f>+(AB40-AJ40)/AJ40</f>
        <v>0.10810810810810811</v>
      </c>
      <c r="AM40" s="38">
        <v>19848</v>
      </c>
      <c r="AN40" s="39">
        <v>2</v>
      </c>
      <c r="AO40" s="40">
        <v>40</v>
      </c>
      <c r="AP40" s="38">
        <v>21632</v>
      </c>
      <c r="AQ40" s="39">
        <f>+AP40/$AP$50*100</f>
        <v>2.0588081335864965</v>
      </c>
      <c r="AR40" s="40">
        <v>60</v>
      </c>
      <c r="AS40" s="38">
        <v>21893</v>
      </c>
      <c r="AT40" s="39">
        <v>2</v>
      </c>
      <c r="AU40" s="40">
        <v>59</v>
      </c>
    </row>
    <row r="41" spans="1:47">
      <c r="A41" s="34"/>
      <c r="B41" s="184" t="s">
        <v>12</v>
      </c>
      <c r="C41" s="185"/>
      <c r="D41" s="186"/>
      <c r="E41" s="143" t="s">
        <v>13</v>
      </c>
      <c r="F41" s="176"/>
      <c r="G41" s="177"/>
      <c r="H41" s="143" t="s">
        <v>11</v>
      </c>
      <c r="I41" s="144"/>
      <c r="J41" s="145"/>
      <c r="K41" s="143" t="s">
        <v>15</v>
      </c>
      <c r="L41" s="144"/>
      <c r="M41" s="145"/>
      <c r="N41" s="143" t="s">
        <v>15</v>
      </c>
      <c r="O41" s="144"/>
      <c r="P41" s="145"/>
      <c r="Q41" s="143" t="s">
        <v>15</v>
      </c>
      <c r="R41" s="144"/>
      <c r="S41" s="145"/>
      <c r="T41" s="143" t="s">
        <v>9</v>
      </c>
      <c r="U41" s="144"/>
      <c r="V41" s="145"/>
      <c r="W41" s="143" t="s">
        <v>9</v>
      </c>
      <c r="X41" s="144"/>
      <c r="Y41" s="145"/>
      <c r="Z41" s="143" t="s">
        <v>9</v>
      </c>
      <c r="AA41" s="144"/>
      <c r="AB41" s="145"/>
      <c r="AC41" s="68"/>
      <c r="AD41" s="58"/>
      <c r="AE41" s="58"/>
      <c r="AF41" s="58"/>
      <c r="AG41" s="58"/>
      <c r="AH41" s="58"/>
      <c r="AI41" s="58"/>
      <c r="AJ41" s="58"/>
      <c r="AK41" s="58"/>
      <c r="AM41" s="143" t="s">
        <v>9</v>
      </c>
      <c r="AN41" s="144"/>
      <c r="AO41" s="145"/>
      <c r="AP41" s="143" t="s">
        <v>9</v>
      </c>
      <c r="AQ41" s="144"/>
      <c r="AR41" s="145"/>
      <c r="AS41" s="143" t="s">
        <v>9</v>
      </c>
      <c r="AT41" s="144"/>
      <c r="AU41" s="145"/>
    </row>
    <row r="42" spans="1:47" ht="13.5" thickBot="1">
      <c r="A42" s="33">
        <v>18</v>
      </c>
      <c r="B42" s="21">
        <v>5869</v>
      </c>
      <c r="C42" s="15">
        <v>1</v>
      </c>
      <c r="D42" s="28">
        <v>37</v>
      </c>
      <c r="E42" s="25">
        <v>6551</v>
      </c>
      <c r="F42" s="16">
        <v>1</v>
      </c>
      <c r="G42" s="31">
        <v>48</v>
      </c>
      <c r="H42" s="25">
        <v>7131</v>
      </c>
      <c r="I42" s="16">
        <v>1</v>
      </c>
      <c r="J42" s="31">
        <v>46</v>
      </c>
      <c r="K42" s="25">
        <v>9021</v>
      </c>
      <c r="L42" s="16">
        <v>2</v>
      </c>
      <c r="M42" s="31">
        <v>37</v>
      </c>
      <c r="N42" s="25">
        <v>10458</v>
      </c>
      <c r="O42" s="16">
        <v>2</v>
      </c>
      <c r="P42" s="31">
        <v>37</v>
      </c>
      <c r="Q42" s="25">
        <v>11763</v>
      </c>
      <c r="R42" s="16">
        <v>2</v>
      </c>
      <c r="S42" s="31">
        <v>39</v>
      </c>
      <c r="T42" s="25">
        <v>12347</v>
      </c>
      <c r="U42" s="16">
        <v>2</v>
      </c>
      <c r="V42" s="31">
        <v>38</v>
      </c>
      <c r="W42" s="25">
        <v>13049</v>
      </c>
      <c r="X42" s="16">
        <v>1</v>
      </c>
      <c r="Y42" s="31">
        <v>37</v>
      </c>
      <c r="Z42" s="25">
        <v>13178</v>
      </c>
      <c r="AA42" s="16">
        <v>1</v>
      </c>
      <c r="AB42" s="31">
        <v>38</v>
      </c>
      <c r="AC42" s="66">
        <f>+AB42</f>
        <v>38</v>
      </c>
      <c r="AD42" s="57">
        <f>+Y42</f>
        <v>37</v>
      </c>
      <c r="AE42" s="57">
        <f>+V42</f>
        <v>38</v>
      </c>
      <c r="AF42" s="57">
        <f>+S40</f>
        <v>38</v>
      </c>
      <c r="AG42" s="57">
        <f>+P40</f>
        <v>42</v>
      </c>
      <c r="AH42" s="57">
        <f>+M38</f>
        <v>36</v>
      </c>
      <c r="AI42" s="57">
        <f>+J36</f>
        <v>35</v>
      </c>
      <c r="AJ42" s="57">
        <f>+G36</f>
        <v>35</v>
      </c>
      <c r="AK42" s="57">
        <f>+D34</f>
        <v>35</v>
      </c>
      <c r="AL42" s="60">
        <f>+(AB42-AK42)/AK42</f>
        <v>8.5714285714285715E-2</v>
      </c>
      <c r="AM42" s="25">
        <v>13558</v>
      </c>
      <c r="AN42" s="16">
        <v>1</v>
      </c>
      <c r="AO42" s="31">
        <v>39</v>
      </c>
      <c r="AP42" s="25">
        <v>14104</v>
      </c>
      <c r="AQ42" s="81">
        <f>+AP42/$AP$50*100</f>
        <v>1.3423368119500716</v>
      </c>
      <c r="AR42" s="31">
        <v>37</v>
      </c>
      <c r="AS42" s="25">
        <v>14551</v>
      </c>
      <c r="AT42" s="81">
        <v>1</v>
      </c>
      <c r="AU42" s="31">
        <v>37</v>
      </c>
    </row>
    <row r="43" spans="1:47" ht="12.75" customHeight="1">
      <c r="A43" s="100"/>
      <c r="B43" s="155" t="s">
        <v>13</v>
      </c>
      <c r="C43" s="156"/>
      <c r="D43" s="157"/>
      <c r="E43" s="140" t="s">
        <v>15</v>
      </c>
      <c r="F43" s="180"/>
      <c r="G43" s="181"/>
      <c r="H43" s="140" t="s">
        <v>13</v>
      </c>
      <c r="I43" s="141"/>
      <c r="J43" s="142"/>
      <c r="K43" s="140" t="s">
        <v>11</v>
      </c>
      <c r="L43" s="141"/>
      <c r="M43" s="142"/>
      <c r="N43" s="140" t="s">
        <v>45</v>
      </c>
      <c r="O43" s="141"/>
      <c r="P43" s="142"/>
      <c r="Q43" s="140" t="s">
        <v>45</v>
      </c>
      <c r="R43" s="141"/>
      <c r="S43" s="142"/>
      <c r="T43" s="140" t="s">
        <v>45</v>
      </c>
      <c r="U43" s="141"/>
      <c r="V43" s="142"/>
      <c r="W43" s="140" t="s">
        <v>45</v>
      </c>
      <c r="X43" s="141"/>
      <c r="Y43" s="142"/>
      <c r="Z43" s="146" t="s">
        <v>45</v>
      </c>
      <c r="AA43" s="147"/>
      <c r="AB43" s="148"/>
      <c r="AC43" s="68"/>
      <c r="AD43" s="58"/>
      <c r="AE43" s="58"/>
      <c r="AF43" s="58"/>
      <c r="AG43" s="58"/>
      <c r="AH43" s="58"/>
      <c r="AI43" s="58"/>
      <c r="AJ43" s="58"/>
      <c r="AK43" s="58"/>
      <c r="AM43" s="146" t="s">
        <v>45</v>
      </c>
      <c r="AN43" s="147"/>
      <c r="AO43" s="148"/>
      <c r="AP43" s="146" t="s">
        <v>45</v>
      </c>
      <c r="AQ43" s="147"/>
      <c r="AR43" s="148"/>
      <c r="AS43" s="146" t="s">
        <v>45</v>
      </c>
      <c r="AT43" s="147"/>
      <c r="AU43" s="148"/>
    </row>
    <row r="44" spans="1:47" ht="13.5" thickBot="1">
      <c r="A44" s="42">
        <v>19</v>
      </c>
      <c r="B44" s="35">
        <v>5824</v>
      </c>
      <c r="C44" s="36">
        <v>1</v>
      </c>
      <c r="D44" s="37">
        <v>47</v>
      </c>
      <c r="E44" s="38">
        <v>6475</v>
      </c>
      <c r="F44" s="39">
        <v>1</v>
      </c>
      <c r="G44" s="40">
        <v>37</v>
      </c>
      <c r="H44" s="38">
        <v>6843</v>
      </c>
      <c r="I44" s="39">
        <v>1</v>
      </c>
      <c r="J44" s="40">
        <v>45</v>
      </c>
      <c r="K44" s="38">
        <v>7322</v>
      </c>
      <c r="L44" s="39">
        <v>1</v>
      </c>
      <c r="M44" s="40">
        <v>47</v>
      </c>
      <c r="N44" s="38">
        <v>7769</v>
      </c>
      <c r="O44" s="39">
        <v>1</v>
      </c>
      <c r="P44" s="40">
        <v>45</v>
      </c>
      <c r="Q44" s="38">
        <v>8426</v>
      </c>
      <c r="R44" s="39">
        <v>1</v>
      </c>
      <c r="S44" s="40">
        <v>43</v>
      </c>
      <c r="T44" s="38">
        <v>9289</v>
      </c>
      <c r="U44" s="39">
        <v>1</v>
      </c>
      <c r="V44" s="40">
        <v>45</v>
      </c>
      <c r="W44" s="38">
        <v>9925</v>
      </c>
      <c r="X44" s="39">
        <v>1</v>
      </c>
      <c r="Y44" s="40">
        <v>43</v>
      </c>
      <c r="Z44" s="38">
        <v>10416</v>
      </c>
      <c r="AA44" s="39">
        <v>1</v>
      </c>
      <c r="AB44" s="40">
        <v>48</v>
      </c>
      <c r="AC44" s="66">
        <f>+AB44</f>
        <v>48</v>
      </c>
      <c r="AD44" s="57">
        <f>+Y44</f>
        <v>43</v>
      </c>
      <c r="AE44" s="57">
        <f>+V44</f>
        <v>45</v>
      </c>
      <c r="AF44" s="57">
        <f>+S44</f>
        <v>43</v>
      </c>
      <c r="AG44" s="57">
        <f>+P44</f>
        <v>45</v>
      </c>
      <c r="AH44" s="58" t="s">
        <v>71</v>
      </c>
      <c r="AI44" s="58" t="s">
        <v>71</v>
      </c>
      <c r="AJ44" s="58" t="s">
        <v>71</v>
      </c>
      <c r="AK44" s="58" t="s">
        <v>71</v>
      </c>
      <c r="AL44" s="60">
        <f>+(AB44-AG44)/AG44</f>
        <v>6.6666666666666666E-2</v>
      </c>
      <c r="AM44" s="38">
        <v>11081</v>
      </c>
      <c r="AN44" s="39">
        <v>1</v>
      </c>
      <c r="AO44" s="40">
        <v>45</v>
      </c>
      <c r="AP44" s="38">
        <v>11814</v>
      </c>
      <c r="AQ44" s="39">
        <f>+AP44/$AP$50*100</f>
        <v>1.1243879109740602</v>
      </c>
      <c r="AR44" s="40">
        <v>44</v>
      </c>
      <c r="AS44" s="38">
        <v>12635</v>
      </c>
      <c r="AT44" s="39">
        <v>1</v>
      </c>
      <c r="AU44" s="40">
        <v>44</v>
      </c>
    </row>
    <row r="45" spans="1:47">
      <c r="A45" s="80"/>
      <c r="B45" s="184" t="s">
        <v>14</v>
      </c>
      <c r="C45" s="185"/>
      <c r="D45" s="186"/>
      <c r="E45" s="143" t="s">
        <v>12</v>
      </c>
      <c r="F45" s="176"/>
      <c r="G45" s="177"/>
      <c r="H45" s="143" t="s">
        <v>12</v>
      </c>
      <c r="I45" s="144"/>
      <c r="J45" s="145"/>
      <c r="K45" s="143" t="s">
        <v>13</v>
      </c>
      <c r="L45" s="144"/>
      <c r="M45" s="145"/>
      <c r="N45" s="143" t="s">
        <v>13</v>
      </c>
      <c r="O45" s="144"/>
      <c r="P45" s="145"/>
      <c r="Q45" s="143" t="s">
        <v>11</v>
      </c>
      <c r="R45" s="144"/>
      <c r="S45" s="145"/>
      <c r="T45" s="143" t="s">
        <v>12</v>
      </c>
      <c r="U45" s="144"/>
      <c r="V45" s="145"/>
      <c r="W45" s="143" t="s">
        <v>12</v>
      </c>
      <c r="X45" s="144"/>
      <c r="Y45" s="145"/>
      <c r="Z45" s="143" t="s">
        <v>12</v>
      </c>
      <c r="AA45" s="144"/>
      <c r="AB45" s="145"/>
      <c r="AC45" s="68"/>
      <c r="AD45" s="58"/>
      <c r="AE45" s="58"/>
      <c r="AF45" s="58"/>
      <c r="AG45" s="58"/>
      <c r="AH45" s="58"/>
      <c r="AI45" s="58"/>
      <c r="AJ45" s="58"/>
      <c r="AK45" s="58"/>
      <c r="AM45" s="143" t="s">
        <v>12</v>
      </c>
      <c r="AN45" s="144"/>
      <c r="AO45" s="145"/>
      <c r="AP45" s="143" t="s">
        <v>12</v>
      </c>
      <c r="AQ45" s="144"/>
      <c r="AR45" s="145"/>
      <c r="AS45" s="143" t="s">
        <v>12</v>
      </c>
      <c r="AT45" s="144"/>
      <c r="AU45" s="145"/>
    </row>
    <row r="46" spans="1:47" ht="13.5" thickBot="1">
      <c r="A46" s="33">
        <v>20</v>
      </c>
      <c r="B46" s="23">
        <v>5671</v>
      </c>
      <c r="C46" s="19">
        <v>1</v>
      </c>
      <c r="D46" s="27">
        <v>41</v>
      </c>
      <c r="E46" s="24">
        <v>6254</v>
      </c>
      <c r="F46" s="20">
        <v>1</v>
      </c>
      <c r="G46" s="30">
        <v>37</v>
      </c>
      <c r="H46" s="24">
        <v>6732</v>
      </c>
      <c r="I46" s="20">
        <v>1</v>
      </c>
      <c r="J46" s="30">
        <v>36</v>
      </c>
      <c r="K46" s="24">
        <v>7317</v>
      </c>
      <c r="L46" s="20">
        <v>1</v>
      </c>
      <c r="M46" s="30">
        <v>46</v>
      </c>
      <c r="N46" s="24">
        <v>7568</v>
      </c>
      <c r="O46" s="20">
        <v>1</v>
      </c>
      <c r="P46" s="30">
        <v>47</v>
      </c>
      <c r="Q46" s="24">
        <v>7786</v>
      </c>
      <c r="R46" s="20">
        <v>1</v>
      </c>
      <c r="S46" s="30">
        <v>48</v>
      </c>
      <c r="T46" s="24">
        <v>8257</v>
      </c>
      <c r="U46" s="20">
        <v>1</v>
      </c>
      <c r="V46" s="30">
        <v>41</v>
      </c>
      <c r="W46" s="24">
        <v>8728</v>
      </c>
      <c r="X46" s="20">
        <v>1</v>
      </c>
      <c r="Y46" s="30">
        <v>39</v>
      </c>
      <c r="Z46" s="24">
        <v>8956</v>
      </c>
      <c r="AA46" s="20">
        <v>1</v>
      </c>
      <c r="AB46" s="30">
        <v>41</v>
      </c>
      <c r="AC46" s="70">
        <f>+AB46</f>
        <v>41</v>
      </c>
      <c r="AD46" s="57">
        <f>+Y46</f>
        <v>39</v>
      </c>
      <c r="AE46" s="57">
        <f>+V46</f>
        <v>41</v>
      </c>
      <c r="AF46" s="58" t="s">
        <v>71</v>
      </c>
      <c r="AG46" s="58" t="s">
        <v>71</v>
      </c>
      <c r="AH46" s="58" t="s">
        <v>71</v>
      </c>
      <c r="AI46" s="57">
        <f>+J46</f>
        <v>36</v>
      </c>
      <c r="AJ46" s="57">
        <f>+G46</f>
        <v>37</v>
      </c>
      <c r="AK46" s="57">
        <f>+D42</f>
        <v>37</v>
      </c>
      <c r="AL46" s="60">
        <f>+(AB46-AK46)/AK46</f>
        <v>0.10810810810810811</v>
      </c>
      <c r="AM46" s="24">
        <v>9505</v>
      </c>
      <c r="AN46" s="20">
        <v>1</v>
      </c>
      <c r="AO46" s="30">
        <v>41</v>
      </c>
      <c r="AP46" s="24">
        <v>9893</v>
      </c>
      <c r="AQ46" s="81">
        <f>+AP46/$AP$50*100</f>
        <v>0.94155828705488231</v>
      </c>
      <c r="AR46" s="30">
        <v>41</v>
      </c>
      <c r="AS46" s="24">
        <v>10293</v>
      </c>
      <c r="AT46" s="81">
        <v>1</v>
      </c>
      <c r="AU46" s="30">
        <v>42</v>
      </c>
    </row>
    <row r="47" spans="1:47">
      <c r="A47" s="100"/>
      <c r="B47" s="101"/>
      <c r="C47" s="101"/>
      <c r="D47" s="122"/>
      <c r="E47" s="194" t="s">
        <v>91</v>
      </c>
      <c r="F47" s="195"/>
      <c r="G47" s="196"/>
      <c r="H47" s="194" t="s">
        <v>91</v>
      </c>
      <c r="I47" s="195"/>
      <c r="J47" s="196"/>
      <c r="K47" s="194" t="s">
        <v>91</v>
      </c>
      <c r="L47" s="195"/>
      <c r="M47" s="196"/>
      <c r="N47" s="194" t="s">
        <v>91</v>
      </c>
      <c r="O47" s="195"/>
      <c r="P47" s="196"/>
      <c r="Q47" s="194" t="s">
        <v>91</v>
      </c>
      <c r="R47" s="195"/>
      <c r="S47" s="196"/>
      <c r="T47" s="194" t="s">
        <v>91</v>
      </c>
      <c r="U47" s="195"/>
      <c r="V47" s="196"/>
      <c r="W47" s="194" t="s">
        <v>91</v>
      </c>
      <c r="X47" s="195"/>
      <c r="Y47" s="196"/>
      <c r="Z47" s="194" t="s">
        <v>91</v>
      </c>
      <c r="AA47" s="195"/>
      <c r="AB47" s="196"/>
      <c r="AC47" s="102"/>
      <c r="AD47" s="103"/>
      <c r="AE47" s="103"/>
      <c r="AF47" s="104"/>
      <c r="AG47" s="104"/>
      <c r="AH47" s="104"/>
      <c r="AI47" s="103"/>
      <c r="AJ47" s="103"/>
      <c r="AK47" s="103"/>
      <c r="AL47" s="105"/>
      <c r="AM47" s="194" t="s">
        <v>91</v>
      </c>
      <c r="AN47" s="195"/>
      <c r="AO47" s="196"/>
      <c r="AP47" s="194" t="s">
        <v>91</v>
      </c>
      <c r="AQ47" s="195"/>
      <c r="AR47" s="196"/>
      <c r="AS47" s="194" t="s">
        <v>91</v>
      </c>
      <c r="AT47" s="195"/>
      <c r="AU47" s="196"/>
    </row>
    <row r="48" spans="1:47">
      <c r="A48" s="100"/>
      <c r="B48" s="121">
        <f>+B50-(B46+B44+B42+B40+B38+B36+B34+B32+B30+B28+B26+B24+B22+B20+B18+B16+B14+B12+B10+B8)</f>
        <v>81123</v>
      </c>
      <c r="C48" s="106">
        <f>+B48/B50*100</f>
        <v>19.280066355959796</v>
      </c>
      <c r="D48" s="123"/>
      <c r="E48" s="121">
        <f>+E50-(E46+E44+E42+E40+E38+E36+E34+E32+E30+E28+E26+E24+E22+E20+E18+E16+E14+E12+E10+E8)</f>
        <v>87987</v>
      </c>
      <c r="F48" s="106">
        <f>+E48/E50*100</f>
        <v>18.555259611673826</v>
      </c>
      <c r="G48" s="124">
        <v>48</v>
      </c>
      <c r="H48" s="121">
        <f>+H50-(H46+H44+H42+H40+H38+H36+H34+H32+H30+H28+H26+H24+H22+H20+H18+H16+H14+H12+H10+H8)</f>
        <v>96045</v>
      </c>
      <c r="I48" s="106">
        <f>+H48/H50*100</f>
        <v>17.97878374356296</v>
      </c>
      <c r="J48" s="124">
        <v>49</v>
      </c>
      <c r="K48" s="121">
        <f>+K50-(K46+K44+K42+K40+K38+K36+K34+K32+K30+K28+K26+K24+K22+K20+K18+K16+K14+K12+K10+K8)</f>
        <v>101951</v>
      </c>
      <c r="L48" s="106">
        <f>+K48/K50*100</f>
        <v>17.152379606449703</v>
      </c>
      <c r="M48" s="124">
        <v>50</v>
      </c>
      <c r="N48" s="121">
        <f>+N50-(N46+N44+N42+N40+N38+N36+N34+N32+N30+N28+N26+N24+N22+N20+N18+N16+N14+N12+N10+N8)</f>
        <v>101458</v>
      </c>
      <c r="O48" s="106">
        <f>+N48/N50*100</f>
        <v>15.336801036380649</v>
      </c>
      <c r="P48" s="124">
        <v>55</v>
      </c>
      <c r="Q48" s="121">
        <f>+Q50-(Q46+Q44+Q42+Q40+Q38+Q36+Q34+Q32+Q30+Q28+Q26+Q24+Q22+Q20+Q18+Q16+Q14+Q12+Q10+Q8)</f>
        <v>100058</v>
      </c>
      <c r="R48" s="106">
        <f>+Q48/Q50*100</f>
        <v>13.724548861248428</v>
      </c>
      <c r="S48" s="124">
        <v>60</v>
      </c>
      <c r="T48" s="121">
        <f>+T50-(T46+T44+T42+T40+T38+T36+T34+T32+T30+T28+T26+T24+T22+T20+T18+T16+T14+T12+T10+T8)</f>
        <v>100496</v>
      </c>
      <c r="U48" s="106">
        <f>+T48/T50*100</f>
        <v>12.607434040423174</v>
      </c>
      <c r="V48" s="124">
        <v>64</v>
      </c>
      <c r="W48" s="121">
        <f>+W50-(W46+W44+W42+W40+W38+W36+W34+W32+W30+W28+W26+W24+W22+W20+W18+W16+W14+W12+W10+W8)</f>
        <v>100582</v>
      </c>
      <c r="X48" s="106">
        <f>+W48/W50*100</f>
        <v>11.54457566091898</v>
      </c>
      <c r="Y48" s="124">
        <v>67</v>
      </c>
      <c r="Z48" s="121">
        <f>+Z50-(Z46+Z44+Z42+Z40+Z38+Z36+Z34+Z32+Z30+Z28+Z26+Z24+Z22+Z20+Z18+Z16+Z14+Z12+Z10+Z8)</f>
        <v>98392</v>
      </c>
      <c r="AA48" s="106">
        <f>+Z48/Z50*100</f>
        <v>10.474688900930555</v>
      </c>
      <c r="AB48" s="107">
        <v>78</v>
      </c>
      <c r="AC48" s="108"/>
      <c r="AD48" s="109"/>
      <c r="AE48" s="109"/>
      <c r="AF48" s="110"/>
      <c r="AG48" s="110"/>
      <c r="AH48" s="110"/>
      <c r="AI48" s="109"/>
      <c r="AJ48" s="109"/>
      <c r="AK48" s="109"/>
      <c r="AL48" s="125"/>
      <c r="AM48" s="126">
        <f>+AM50-(AM46+AM44+AM42+AM40+AM38+AM36+AM34+AM32+AM30+AM28+AM26+AM24+AM22+AM20+AM18+AM16+AM14+AM12+AM10+AM8)</f>
        <v>96031</v>
      </c>
      <c r="AN48" s="106">
        <f>+AM48/AM50*100</f>
        <v>9.6372834443772071</v>
      </c>
      <c r="AO48" s="124">
        <v>89</v>
      </c>
      <c r="AP48" s="121">
        <f>+AP50-(AP46+AP44+AP42+AP40+AP38+AP36+AP34+AP32+AP30+AP28+AP26+AP24+AP22+AP20+AP18+AP16+AP14+AP12+AP10+AP8)</f>
        <v>92782</v>
      </c>
      <c r="AQ48" s="106">
        <f>+AP48/AP50*100</f>
        <v>8.8304519346534001</v>
      </c>
      <c r="AR48" s="124">
        <v>75</v>
      </c>
      <c r="AS48" s="121">
        <f>+AS50-(AS46+AS44+AS42+AS40+AS38+AS36+AS34+AS32+AS30+AS28+AS26+AS24+AS22+AS20+AS18+AS16+AS14+AS12+AS10+AS8)</f>
        <v>91461</v>
      </c>
      <c r="AT48" s="106">
        <f>+AS48/AS50*100</f>
        <v>8.3834108174698621</v>
      </c>
      <c r="AU48" s="107">
        <v>74</v>
      </c>
    </row>
    <row r="49" spans="1:48">
      <c r="A49" s="99" t="s">
        <v>38</v>
      </c>
      <c r="B49" s="56"/>
      <c r="C49" s="56"/>
      <c r="D49" s="112"/>
      <c r="E49" s="56"/>
      <c r="F49" s="56"/>
      <c r="G49" s="112"/>
      <c r="H49" s="56"/>
      <c r="I49" s="56"/>
      <c r="J49" s="112"/>
      <c r="K49" s="56"/>
      <c r="L49" s="56"/>
      <c r="M49" s="112"/>
      <c r="N49" s="56"/>
      <c r="O49" s="56"/>
      <c r="P49" s="112"/>
      <c r="Q49" s="56"/>
      <c r="R49" s="56"/>
      <c r="S49" s="112"/>
      <c r="T49" s="56"/>
      <c r="U49" s="56"/>
      <c r="V49" s="112"/>
      <c r="W49" s="56"/>
      <c r="X49" s="56"/>
      <c r="Y49" s="112"/>
      <c r="Z49" s="56"/>
      <c r="AA49" s="56"/>
      <c r="AB49" s="112"/>
      <c r="AC49" s="65"/>
      <c r="AD49" s="113"/>
      <c r="AE49" s="113"/>
      <c r="AF49" s="113"/>
      <c r="AG49" s="113"/>
      <c r="AH49" s="113"/>
      <c r="AI49" s="113"/>
      <c r="AJ49" s="113"/>
      <c r="AK49" s="113"/>
      <c r="AL49" s="74"/>
      <c r="AM49" s="56"/>
      <c r="AN49" s="56"/>
      <c r="AO49" s="112"/>
      <c r="AP49" s="56"/>
      <c r="AQ49" s="56"/>
      <c r="AR49" s="112"/>
      <c r="AS49" s="56"/>
      <c r="AT49" s="56"/>
      <c r="AU49" s="112"/>
      <c r="AV49" s="111"/>
    </row>
    <row r="50" spans="1:48" ht="13.5" thickBot="1">
      <c r="A50" s="114" t="s">
        <v>37</v>
      </c>
      <c r="B50" s="115">
        <v>420761</v>
      </c>
      <c r="C50" s="120">
        <f>+(C48+C46+C44+C42+C40+C38+C36+C34+C32+C30+C28+C26+C24+C22+C20+C18+C16+C14+C12+C10+C8)</f>
        <v>98.280066355959804</v>
      </c>
      <c r="D50" s="116">
        <v>48</v>
      </c>
      <c r="E50" s="115">
        <v>474189</v>
      </c>
      <c r="F50" s="120">
        <f>+(F48+F46+F44+F42+F40+F38+F36+F34+F32+F30+F28+F26+F24+F22+F20+F18+F16+F14+F12+F10+F8)</f>
        <v>98.555259611673819</v>
      </c>
      <c r="G50" s="117">
        <v>48</v>
      </c>
      <c r="H50" s="115">
        <v>534213</v>
      </c>
      <c r="I50" s="120">
        <f>+(I48+I46+I44+I42+I40+I38+I36+I34+I32+I30+I28+I26+I24+I22+I20+I18+I16+I14+I12+I10+I8)</f>
        <v>99.978783743562957</v>
      </c>
      <c r="J50" s="117">
        <v>48</v>
      </c>
      <c r="K50" s="115">
        <v>594384</v>
      </c>
      <c r="L50" s="120">
        <f>+(L48+L46+L44+L42+L40+L38+L36+L34+L32+L30+L28+L26+L24+L22+L20+L18+L16+L14+L12+L10+L8)</f>
        <v>100.1523796064497</v>
      </c>
      <c r="M50" s="117">
        <v>51</v>
      </c>
      <c r="N50" s="115">
        <v>661533</v>
      </c>
      <c r="O50" s="120">
        <f>+(O48+O46+O44+O42+O40+O38+O36+O34+O32+O30+O28+O26+O24+O22+O20+O18+O16+O14+O12+O10+O8)</f>
        <v>101.33680103638065</v>
      </c>
      <c r="P50" s="117">
        <v>56</v>
      </c>
      <c r="Q50" s="115">
        <v>729044</v>
      </c>
      <c r="R50" s="120">
        <f>+(R48+R46+R44+R42+R40+R38+R36+R34+R32+R30+R28+R26+R24+R22+R20+R18+R16+R14+R12+R10+R8)</f>
        <v>99.724548861248422</v>
      </c>
      <c r="S50" s="117">
        <v>63</v>
      </c>
      <c r="T50" s="115">
        <v>797117</v>
      </c>
      <c r="U50" s="120">
        <f>+(U48+U46+U44+U42+U40+U38+U36+U34+U32+U30+U28+U26+U24+U22+U20+U18+U16+U14+U12+U10+U8)</f>
        <v>101.60743404042317</v>
      </c>
      <c r="V50" s="117">
        <v>65</v>
      </c>
      <c r="W50" s="115">
        <v>871249</v>
      </c>
      <c r="X50" s="120">
        <f>+(X48+X46+X44+X42+X40+X38+X36+X34+X32+X30+X28+X26+X24+X22+X20+X18+X16+X14+X12+X10+X8)</f>
        <v>100.54457566091898</v>
      </c>
      <c r="Y50" s="117">
        <v>67</v>
      </c>
      <c r="Z50" s="115">
        <v>939331</v>
      </c>
      <c r="AA50" s="120">
        <f>+(AA48+AA46+AA44+AA42+AA40+AA38+AA36+AA34+AA32+AA30+AA28+AA26+AA24+AA22+AA20+AA18+AA16+AA14+AA12+AA10+AA8)</f>
        <v>100.47468890093056</v>
      </c>
      <c r="AB50" s="117">
        <v>73</v>
      </c>
      <c r="AC50" s="71"/>
      <c r="AD50" s="118"/>
      <c r="AE50" s="118"/>
      <c r="AF50" s="119"/>
      <c r="AG50" s="113"/>
      <c r="AH50" s="113"/>
      <c r="AI50" s="113"/>
      <c r="AJ50" s="113"/>
      <c r="AK50" s="113"/>
      <c r="AL50" s="74"/>
      <c r="AM50" s="115">
        <v>996453</v>
      </c>
      <c r="AN50" s="120">
        <f>+(AN48+AN46+AN44+AN42+AN40+AN38+AN36+AN34+AN32+AN30+AN28+AN26+AN24+AN22+AN20+AN18+AN16+AN14+AN12+AN10+AN8)</f>
        <v>99.637283444377204</v>
      </c>
      <c r="AO50" s="117">
        <v>72</v>
      </c>
      <c r="AP50" s="115">
        <v>1050705</v>
      </c>
      <c r="AQ50" s="120">
        <f>+(AQ48+AQ46+AQ44+AQ42+AQ40+AQ38+AQ36+AQ34+AQ32+AQ30+AQ28+AQ26+AQ24+AQ22+AQ20+AQ18+AQ16+AQ14+AQ12+AQ10+AQ8)</f>
        <v>100</v>
      </c>
      <c r="AR50" s="117">
        <v>71</v>
      </c>
      <c r="AS50" s="115">
        <v>1090976</v>
      </c>
      <c r="AT50" s="120">
        <f>+(AT48+AT46+AT44+AT42+AT40+AT38+AT36+AT34+AT32+AT30+AT28+AT26+AT24+AT22+AT20+AT18+AT16+AT14+AT12+AT10+AT8)</f>
        <v>98.383410817469866</v>
      </c>
      <c r="AU50" s="117">
        <v>71</v>
      </c>
      <c r="AV50" s="111"/>
    </row>
    <row r="51" spans="1:48" ht="4.9000000000000004" customHeight="1">
      <c r="A51" s="127"/>
      <c r="B51" s="128"/>
      <c r="C51" s="129"/>
      <c r="D51" s="130"/>
      <c r="E51" s="128"/>
      <c r="F51" s="129"/>
      <c r="G51" s="128"/>
      <c r="H51" s="128"/>
      <c r="I51" s="129"/>
      <c r="J51" s="128"/>
      <c r="K51" s="128"/>
      <c r="L51" s="129"/>
      <c r="M51" s="128"/>
      <c r="N51" s="128"/>
      <c r="O51" s="129"/>
      <c r="P51" s="128"/>
      <c r="Q51" s="128"/>
      <c r="R51" s="129"/>
      <c r="S51" s="128"/>
      <c r="T51" s="128"/>
      <c r="U51" s="129"/>
      <c r="V51" s="128"/>
      <c r="W51" s="128"/>
      <c r="X51" s="129"/>
      <c r="Y51" s="128"/>
      <c r="Z51" s="128"/>
      <c r="AA51" s="129"/>
      <c r="AB51" s="128"/>
      <c r="AC51" s="71"/>
      <c r="AD51" s="118"/>
      <c r="AE51" s="118"/>
      <c r="AF51" s="119"/>
      <c r="AG51" s="113"/>
      <c r="AH51" s="113"/>
      <c r="AI51" s="113"/>
      <c r="AJ51" s="113"/>
      <c r="AK51" s="113"/>
      <c r="AL51" s="74"/>
      <c r="AM51" s="128"/>
      <c r="AN51" s="129"/>
      <c r="AO51" s="128"/>
      <c r="AP51" s="128"/>
      <c r="AQ51" s="129"/>
      <c r="AR51" s="128"/>
      <c r="AS51" s="128"/>
      <c r="AT51" s="129"/>
      <c r="AU51" s="128"/>
      <c r="AV51" s="111"/>
    </row>
    <row r="52" spans="1:48">
      <c r="A52" s="131" t="s">
        <v>84</v>
      </c>
      <c r="B52" s="10"/>
      <c r="C52" s="11"/>
      <c r="D52" s="11"/>
      <c r="E52" s="10"/>
      <c r="F52" s="11"/>
      <c r="G52" s="11"/>
      <c r="H52" s="10"/>
      <c r="I52" s="79"/>
      <c r="J52" s="11"/>
      <c r="K52" s="10"/>
      <c r="L52" s="79"/>
      <c r="M52" s="11"/>
      <c r="N52" s="10"/>
      <c r="O52" s="79"/>
      <c r="P52" s="11"/>
      <c r="Q52" s="10"/>
      <c r="R52" s="79"/>
      <c r="S52" s="11"/>
      <c r="T52" s="10"/>
      <c r="U52" s="79"/>
      <c r="V52" s="11"/>
      <c r="W52" s="10"/>
      <c r="X52" s="79"/>
      <c r="Y52" s="11"/>
      <c r="Z52" s="10"/>
      <c r="AA52" s="79"/>
      <c r="AB52" s="75"/>
      <c r="AC52" s="72"/>
      <c r="AD52" s="59"/>
      <c r="AE52" s="59"/>
      <c r="AF52" s="59"/>
      <c r="AG52" s="58"/>
      <c r="AH52" s="58"/>
      <c r="AI52" s="58"/>
      <c r="AJ52" s="58"/>
      <c r="AK52" s="58"/>
    </row>
    <row r="53" spans="1:48" ht="13.15" customHeight="1">
      <c r="A53" s="9"/>
      <c r="B53" s="10"/>
      <c r="C53" s="11"/>
      <c r="D53" s="11"/>
      <c r="E53" s="10"/>
      <c r="F53" s="11"/>
      <c r="G53" s="11"/>
      <c r="H53" s="10"/>
      <c r="I53" s="79"/>
      <c r="J53" s="11"/>
      <c r="K53" s="10"/>
      <c r="L53" s="79"/>
      <c r="M53" s="11"/>
      <c r="N53" s="10"/>
      <c r="O53" s="79"/>
      <c r="P53" s="11"/>
      <c r="Q53" s="10"/>
      <c r="R53" s="79"/>
      <c r="S53" s="11"/>
      <c r="T53" s="10"/>
      <c r="U53" s="79"/>
      <c r="V53" s="11"/>
      <c r="W53" s="10"/>
      <c r="X53" s="79"/>
      <c r="Y53" s="11"/>
      <c r="Z53" s="10"/>
      <c r="AA53" s="79"/>
      <c r="AB53" s="75"/>
      <c r="AC53" s="72"/>
      <c r="AD53" s="59"/>
      <c r="AE53" s="59"/>
      <c r="AF53" s="59"/>
      <c r="AG53" s="58"/>
      <c r="AH53" s="58"/>
      <c r="AI53" s="58"/>
      <c r="AJ53" s="58"/>
      <c r="AK53" s="58"/>
    </row>
    <row r="54" spans="1:48" ht="13.15" customHeight="1">
      <c r="A54" s="82" t="s">
        <v>43</v>
      </c>
      <c r="B54" s="83"/>
      <c r="C54" s="84"/>
      <c r="D54" s="84"/>
      <c r="E54" s="84"/>
      <c r="F54" s="84"/>
      <c r="G54" s="84"/>
      <c r="H54" s="84"/>
      <c r="I54" s="84"/>
      <c r="J54" s="85"/>
      <c r="K54" s="85"/>
      <c r="L54" s="85"/>
      <c r="M54" s="85"/>
      <c r="N54" s="86"/>
      <c r="O54" s="86"/>
      <c r="P54" s="86"/>
      <c r="Q54" s="86"/>
      <c r="R54" s="86"/>
      <c r="S54" s="86"/>
      <c r="T54" s="86"/>
      <c r="U54" s="86"/>
      <c r="V54" s="85"/>
      <c r="W54" s="85"/>
      <c r="X54" s="85"/>
      <c r="Y54" s="85"/>
      <c r="Z54" s="85"/>
      <c r="AA54" s="5"/>
      <c r="AB54" s="5"/>
      <c r="AC54" s="65"/>
      <c r="AD54" s="58"/>
      <c r="AE54" s="58"/>
      <c r="AF54" s="58"/>
      <c r="AG54" s="58"/>
      <c r="AH54" s="58"/>
      <c r="AI54" s="58"/>
      <c r="AJ54" s="58"/>
      <c r="AK54" s="58"/>
    </row>
    <row r="55" spans="1:48">
      <c r="A55" s="87" t="s">
        <v>67</v>
      </c>
      <c r="B55" s="87"/>
      <c r="C55" s="6"/>
      <c r="D55" s="6"/>
      <c r="E55" s="6"/>
      <c r="F55" s="6"/>
      <c r="G55" s="6"/>
      <c r="K55" s="12" t="s">
        <v>73</v>
      </c>
      <c r="M55" s="87" t="s">
        <v>52</v>
      </c>
      <c r="P55" s="6"/>
      <c r="Q55" s="6"/>
      <c r="U55" s="12" t="s">
        <v>21</v>
      </c>
      <c r="Z55" s="87" t="s">
        <v>60</v>
      </c>
      <c r="AB55" s="6"/>
      <c r="AC55" s="86"/>
      <c r="AD55" s="87"/>
      <c r="AE55" s="6"/>
      <c r="AF55" s="6"/>
      <c r="AG55" s="6"/>
      <c r="AH55" s="6"/>
      <c r="AI55" s="6"/>
      <c r="AJ55" s="12">
        <v>183</v>
      </c>
      <c r="AS55" s="137">
        <v>183</v>
      </c>
    </row>
    <row r="56" spans="1:48">
      <c r="A56" s="87" t="s">
        <v>48</v>
      </c>
      <c r="B56" s="87"/>
      <c r="C56" s="6"/>
      <c r="D56" s="6"/>
      <c r="E56" s="6"/>
      <c r="F56" s="6"/>
      <c r="G56" s="6"/>
      <c r="K56" s="12">
        <v>188</v>
      </c>
      <c r="M56" s="87" t="s">
        <v>56</v>
      </c>
      <c r="N56" s="6"/>
      <c r="O56" s="6"/>
      <c r="P56" s="6"/>
      <c r="Q56" s="6"/>
      <c r="U56" s="12" t="s">
        <v>22</v>
      </c>
      <c r="Z56" s="88" t="s">
        <v>61</v>
      </c>
      <c r="AB56" s="6"/>
      <c r="AC56" s="86"/>
      <c r="AD56" s="88"/>
      <c r="AE56" s="3"/>
      <c r="AF56" s="3"/>
      <c r="AG56" s="3"/>
      <c r="AH56" s="3"/>
      <c r="AI56" s="3"/>
      <c r="AJ56" s="13">
        <v>157</v>
      </c>
      <c r="AS56" s="137">
        <v>157</v>
      </c>
    </row>
    <row r="57" spans="1:48">
      <c r="A57" s="87" t="s">
        <v>68</v>
      </c>
      <c r="B57" s="87"/>
      <c r="C57" s="6"/>
      <c r="D57" s="6"/>
      <c r="E57" s="6"/>
      <c r="F57" s="6"/>
      <c r="G57" s="6"/>
      <c r="K57" s="12" t="s">
        <v>17</v>
      </c>
      <c r="M57" s="12" t="s">
        <v>77</v>
      </c>
      <c r="N57" s="6"/>
      <c r="O57" s="6"/>
      <c r="P57" s="6"/>
      <c r="Q57" s="6"/>
      <c r="U57" s="12" t="s">
        <v>85</v>
      </c>
      <c r="Z57" s="88" t="s">
        <v>65</v>
      </c>
      <c r="AB57" s="6"/>
      <c r="AC57" s="86"/>
      <c r="AD57" s="88"/>
      <c r="AE57" s="3"/>
      <c r="AF57" s="3"/>
      <c r="AG57" s="3"/>
      <c r="AH57" s="3"/>
      <c r="AI57" s="3"/>
      <c r="AJ57" s="13" t="s">
        <v>27</v>
      </c>
      <c r="AK57" s="3"/>
      <c r="AL57" s="86"/>
      <c r="AS57" s="137" t="s">
        <v>27</v>
      </c>
    </row>
    <row r="58" spans="1:48">
      <c r="A58" s="87" t="s">
        <v>49</v>
      </c>
      <c r="B58" s="87"/>
      <c r="C58" s="6"/>
      <c r="D58" s="6"/>
      <c r="E58" s="6"/>
      <c r="F58" s="6"/>
      <c r="G58" s="6"/>
      <c r="K58" s="12">
        <v>191</v>
      </c>
      <c r="M58" s="12" t="s">
        <v>76</v>
      </c>
      <c r="N58" s="6"/>
      <c r="O58" s="6"/>
      <c r="P58" s="6"/>
      <c r="Q58" s="6"/>
      <c r="U58" s="12">
        <v>783.7</v>
      </c>
      <c r="Z58" s="88" t="s">
        <v>64</v>
      </c>
      <c r="AB58" s="6"/>
      <c r="AC58" s="86"/>
      <c r="AD58" s="88"/>
      <c r="AE58" s="3"/>
      <c r="AF58" s="3"/>
      <c r="AG58" s="3"/>
      <c r="AH58" s="3"/>
      <c r="AI58" s="3"/>
      <c r="AJ58" s="13" t="s">
        <v>28</v>
      </c>
      <c r="AK58" s="3"/>
      <c r="AL58" s="86"/>
      <c r="AS58" s="137" t="s">
        <v>28</v>
      </c>
    </row>
    <row r="59" spans="1:48">
      <c r="A59" s="87" t="s">
        <v>50</v>
      </c>
      <c r="B59" s="87"/>
      <c r="C59" s="6"/>
      <c r="D59" s="6"/>
      <c r="E59" s="6"/>
      <c r="F59" s="6"/>
      <c r="G59" s="6"/>
      <c r="K59" s="12" t="s">
        <v>18</v>
      </c>
      <c r="M59" s="87" t="s">
        <v>53</v>
      </c>
      <c r="N59" s="86"/>
      <c r="O59" s="87"/>
      <c r="P59" s="6"/>
      <c r="Q59" s="6"/>
      <c r="S59" s="6"/>
      <c r="U59" s="12" t="s">
        <v>23</v>
      </c>
      <c r="V59" s="6"/>
      <c r="W59" s="86"/>
      <c r="Y59" s="85"/>
      <c r="Z59" s="88" t="s">
        <v>62</v>
      </c>
      <c r="AB59" s="6"/>
      <c r="AC59" s="86"/>
      <c r="AD59" s="58"/>
      <c r="AE59" s="58"/>
      <c r="AF59" s="58"/>
      <c r="AG59" s="58"/>
      <c r="AH59" s="58"/>
      <c r="AI59" s="58"/>
      <c r="AJ59" s="58"/>
      <c r="AK59" s="58"/>
      <c r="AS59" s="138">
        <v>185</v>
      </c>
    </row>
    <row r="60" spans="1:48">
      <c r="A60" s="87" t="s">
        <v>51</v>
      </c>
      <c r="B60" s="87"/>
      <c r="C60" s="6"/>
      <c r="D60" s="6"/>
      <c r="E60" s="6"/>
      <c r="F60" s="6"/>
      <c r="G60" s="6"/>
      <c r="K60" s="12">
        <v>428</v>
      </c>
      <c r="M60" s="139" t="s">
        <v>86</v>
      </c>
      <c r="U60" s="13" t="s">
        <v>87</v>
      </c>
      <c r="V60" s="6"/>
      <c r="W60" s="13"/>
      <c r="Y60" s="85"/>
      <c r="Z60" s="88" t="s">
        <v>63</v>
      </c>
      <c r="AB60" s="6"/>
      <c r="AC60" s="86"/>
      <c r="AD60" s="58"/>
      <c r="AE60" s="58"/>
      <c r="AF60" s="58"/>
      <c r="AG60" s="58"/>
      <c r="AH60" s="58"/>
      <c r="AI60" s="58"/>
      <c r="AJ60" s="58"/>
      <c r="AK60" s="58"/>
      <c r="AS60" s="138">
        <v>151</v>
      </c>
    </row>
    <row r="61" spans="1:48">
      <c r="A61" s="87" t="s">
        <v>46</v>
      </c>
      <c r="B61" s="87"/>
      <c r="C61" s="6"/>
      <c r="D61" s="6"/>
      <c r="E61" s="6"/>
      <c r="F61" s="6"/>
      <c r="G61" s="6"/>
      <c r="K61" s="12" t="s">
        <v>19</v>
      </c>
      <c r="M61" s="12" t="s">
        <v>79</v>
      </c>
      <c r="N61" s="86"/>
      <c r="O61" s="87"/>
      <c r="P61" s="6"/>
      <c r="Q61" s="6"/>
      <c r="S61" s="6"/>
      <c r="U61" s="12" t="s">
        <v>24</v>
      </c>
      <c r="V61" s="6"/>
      <c r="W61" s="86"/>
      <c r="Y61" s="85"/>
      <c r="Z61" s="85"/>
      <c r="AA61" s="5"/>
      <c r="AB61" s="5"/>
      <c r="AC61" s="5"/>
      <c r="AD61" s="58"/>
      <c r="AE61" s="58"/>
      <c r="AF61" s="58"/>
      <c r="AG61" s="58"/>
      <c r="AH61" s="58"/>
      <c r="AI61" s="58"/>
      <c r="AJ61" s="58"/>
      <c r="AK61" s="58"/>
      <c r="AS61" s="137"/>
    </row>
    <row r="62" spans="1:48">
      <c r="A62" s="87" t="s">
        <v>47</v>
      </c>
      <c r="B62" s="87"/>
      <c r="C62" s="6"/>
      <c r="D62" s="6"/>
      <c r="K62" s="12" t="s">
        <v>20</v>
      </c>
      <c r="M62" s="87" t="s">
        <v>66</v>
      </c>
      <c r="N62" s="86"/>
      <c r="O62" s="87"/>
      <c r="P62" s="6"/>
      <c r="Q62" s="6"/>
      <c r="S62" s="6"/>
      <c r="U62" s="12" t="s">
        <v>25</v>
      </c>
      <c r="V62" s="6"/>
      <c r="W62" s="86"/>
      <c r="X62" s="86"/>
      <c r="Y62" s="85"/>
      <c r="Z62" s="85"/>
      <c r="AA62" s="5"/>
      <c r="AB62" s="5"/>
      <c r="AC62" s="5"/>
      <c r="AD62" s="58"/>
      <c r="AE62" s="58"/>
      <c r="AF62" s="58"/>
      <c r="AG62" s="58"/>
      <c r="AH62" s="58"/>
      <c r="AI62" s="58"/>
      <c r="AJ62" s="58"/>
      <c r="AK62" s="58"/>
    </row>
    <row r="63" spans="1:48" ht="13.5" thickBot="1">
      <c r="M63" s="87" t="s">
        <v>54</v>
      </c>
      <c r="N63" s="86"/>
      <c r="O63" s="87"/>
      <c r="P63" s="6"/>
      <c r="Q63" s="6"/>
      <c r="S63" s="6"/>
      <c r="U63" s="12" t="s">
        <v>26</v>
      </c>
      <c r="V63" s="6"/>
      <c r="W63" s="86"/>
      <c r="X63" s="86"/>
      <c r="Y63" s="85"/>
      <c r="Z63" s="85"/>
      <c r="AA63" s="5"/>
      <c r="AB63" s="5"/>
      <c r="AC63" s="5"/>
      <c r="AD63" s="58"/>
      <c r="AE63" s="58"/>
      <c r="AF63" s="58"/>
      <c r="AG63" s="58"/>
      <c r="AH63" s="58"/>
      <c r="AI63" s="58"/>
      <c r="AJ63" s="58"/>
      <c r="AK63" s="58"/>
    </row>
    <row r="64" spans="1:48">
      <c r="A64" s="89" t="s">
        <v>40</v>
      </c>
      <c r="B64" s="90"/>
      <c r="C64" s="91"/>
      <c r="D64" s="92"/>
      <c r="E64" s="90"/>
      <c r="F64" s="90"/>
      <c r="G64" s="90"/>
      <c r="H64" s="90"/>
      <c r="I64" s="90"/>
      <c r="J64" s="90"/>
      <c r="K64" s="90"/>
      <c r="L64" s="132"/>
      <c r="M64" s="133"/>
      <c r="N64" s="86"/>
      <c r="O64" s="88"/>
      <c r="P64" s="3"/>
      <c r="Q64" s="3"/>
      <c r="R64" s="3"/>
      <c r="S64" s="3"/>
      <c r="T64" s="3"/>
      <c r="U64" s="13"/>
      <c r="V64" s="3"/>
      <c r="W64" s="86"/>
      <c r="X64" s="86"/>
      <c r="Y64" s="85"/>
      <c r="Z64" s="85"/>
      <c r="AA64" s="5"/>
      <c r="AB64" s="5"/>
      <c r="AC64" s="5"/>
    </row>
    <row r="65" spans="1:29">
      <c r="A65" s="93" t="s">
        <v>42</v>
      </c>
      <c r="B65" s="12"/>
      <c r="C65" s="12"/>
      <c r="D65" s="12"/>
      <c r="E65" s="12"/>
      <c r="F65" s="5"/>
      <c r="G65" s="85"/>
      <c r="H65" s="5"/>
      <c r="I65" s="12" t="s">
        <v>58</v>
      </c>
      <c r="J65" s="85"/>
      <c r="K65" s="85"/>
      <c r="L65" s="87"/>
      <c r="M65" s="134"/>
      <c r="N65" s="86"/>
      <c r="O65" s="88"/>
      <c r="P65" s="86"/>
      <c r="Q65" s="86"/>
      <c r="R65" s="86"/>
      <c r="S65" s="86"/>
      <c r="T65" s="86"/>
      <c r="U65" s="13"/>
      <c r="V65" s="86"/>
      <c r="W65" s="86"/>
      <c r="X65" s="86"/>
      <c r="Y65" s="85"/>
      <c r="Z65" s="85"/>
      <c r="AA65" s="5"/>
      <c r="AB65" s="5"/>
      <c r="AC65" s="5"/>
    </row>
    <row r="66" spans="1:29">
      <c r="A66" s="93" t="s">
        <v>39</v>
      </c>
      <c r="B66" s="12"/>
      <c r="C66" s="12"/>
      <c r="D66" s="12"/>
      <c r="E66" s="12"/>
      <c r="F66" s="5"/>
      <c r="G66" s="85"/>
      <c r="H66" s="5"/>
      <c r="I66" s="12" t="s">
        <v>59</v>
      </c>
      <c r="J66" s="85"/>
      <c r="K66" s="85"/>
      <c r="L66" s="6"/>
      <c r="M66" s="134"/>
      <c r="N66" s="6"/>
      <c r="O66" s="6"/>
      <c r="P66" s="6"/>
      <c r="Q66" s="86"/>
      <c r="R66" s="6"/>
      <c r="S66" s="6"/>
      <c r="T66" s="85"/>
      <c r="U66" s="85"/>
      <c r="V66" s="85"/>
      <c r="W66" s="85"/>
      <c r="X66" s="85"/>
      <c r="Y66" s="85"/>
      <c r="Z66" s="85"/>
      <c r="AA66" s="5"/>
      <c r="AB66" s="5"/>
      <c r="AC66" s="5"/>
    </row>
    <row r="67" spans="1:29">
      <c r="A67" s="94" t="s">
        <v>57</v>
      </c>
      <c r="B67" s="12"/>
      <c r="C67" s="12"/>
      <c r="D67" s="12"/>
      <c r="E67" s="12"/>
      <c r="F67" s="5"/>
      <c r="G67" s="85"/>
      <c r="H67" s="5"/>
      <c r="I67" s="12" t="s">
        <v>41</v>
      </c>
      <c r="J67" s="85"/>
      <c r="K67" s="85"/>
      <c r="L67" s="6"/>
      <c r="M67" s="134"/>
      <c r="N67" s="6"/>
      <c r="O67" s="6"/>
      <c r="P67" s="6"/>
      <c r="Q67" s="98" t="s">
        <v>81</v>
      </c>
      <c r="R67" s="6"/>
      <c r="S67" s="6"/>
      <c r="T67" s="85"/>
      <c r="U67" s="85"/>
      <c r="V67" s="85"/>
      <c r="W67" s="85"/>
      <c r="X67" s="85"/>
      <c r="Y67" s="85"/>
      <c r="Z67" s="85"/>
      <c r="AA67" s="5"/>
      <c r="AB67" s="5"/>
      <c r="AC67" s="5"/>
    </row>
    <row r="68" spans="1:29" ht="13.5" thickBot="1">
      <c r="A68" s="95" t="s">
        <v>16</v>
      </c>
      <c r="B68" s="96"/>
      <c r="C68" s="96"/>
      <c r="D68" s="96"/>
      <c r="E68" s="96"/>
      <c r="F68" s="97"/>
      <c r="G68" s="97"/>
      <c r="H68" s="97"/>
      <c r="I68" s="97"/>
      <c r="J68" s="97"/>
      <c r="K68" s="97"/>
      <c r="L68" s="135"/>
      <c r="M68" s="136"/>
      <c r="O68" s="6"/>
      <c r="P68" s="6"/>
      <c r="Q68" s="86"/>
      <c r="R68" s="6"/>
      <c r="S68" s="6"/>
      <c r="T68" s="85"/>
      <c r="U68" s="85"/>
      <c r="V68" s="85"/>
      <c r="W68" s="85"/>
      <c r="X68" s="85"/>
      <c r="Y68" s="85"/>
      <c r="Z68" s="85"/>
      <c r="AA68" s="5"/>
      <c r="AB68" s="5"/>
      <c r="AC68" s="5"/>
    </row>
    <row r="69" spans="1:29">
      <c r="K69" s="86"/>
      <c r="L69" s="6"/>
      <c r="M69" s="6"/>
      <c r="N69" s="6"/>
      <c r="O69" s="6"/>
      <c r="P69" s="6"/>
      <c r="Q69" s="86"/>
      <c r="R69" s="6"/>
      <c r="S69" s="6"/>
      <c r="T69" s="85"/>
      <c r="U69" s="85"/>
      <c r="V69" s="85"/>
      <c r="W69" s="85"/>
      <c r="X69" s="85"/>
      <c r="Y69" s="85"/>
      <c r="Z69" s="85"/>
      <c r="AA69" s="5"/>
      <c r="AB69" s="5"/>
      <c r="AC69" s="5"/>
    </row>
    <row r="70" spans="1:29">
      <c r="K70" s="86"/>
      <c r="L70" s="6"/>
      <c r="M70" s="6"/>
      <c r="N70" s="6"/>
      <c r="O70" s="6"/>
      <c r="P70" s="6"/>
      <c r="Q70" s="86"/>
      <c r="R70" s="6"/>
      <c r="S70" s="6"/>
      <c r="T70" s="85"/>
      <c r="U70" s="85"/>
      <c r="V70" s="85"/>
      <c r="W70" s="85"/>
      <c r="X70" s="85"/>
      <c r="Y70" s="85"/>
      <c r="Z70" s="85"/>
      <c r="AA70" s="5"/>
      <c r="AB70" s="5"/>
      <c r="AC70" s="5"/>
    </row>
    <row r="71" spans="1:29">
      <c r="K71" s="86"/>
      <c r="L71" s="3"/>
      <c r="M71" s="3"/>
      <c r="O71" s="3"/>
      <c r="P71" s="3"/>
      <c r="Q71" s="86"/>
      <c r="R71" s="3"/>
      <c r="S71" s="3"/>
      <c r="T71" s="86"/>
      <c r="U71" s="86"/>
      <c r="V71" s="86"/>
      <c r="W71" s="86"/>
      <c r="X71" s="86"/>
      <c r="Y71" s="86"/>
      <c r="Z71" s="86"/>
    </row>
    <row r="72" spans="1:29">
      <c r="A72" s="12"/>
      <c r="B72" s="12"/>
      <c r="C72" s="12"/>
      <c r="D72" s="12"/>
      <c r="E72" s="12"/>
      <c r="F72" s="85"/>
      <c r="G72" s="85"/>
      <c r="H72" s="85"/>
      <c r="I72" s="85"/>
      <c r="J72" s="85"/>
      <c r="K72" s="86"/>
      <c r="L72" s="3"/>
      <c r="M72" s="3"/>
      <c r="N72" s="3"/>
      <c r="O72" s="3"/>
      <c r="P72" s="3"/>
      <c r="Q72" s="86"/>
      <c r="R72" s="3"/>
      <c r="S72" s="3"/>
      <c r="T72" s="86"/>
      <c r="U72" s="86"/>
      <c r="V72" s="86"/>
      <c r="W72" s="86"/>
      <c r="X72" s="86"/>
      <c r="Y72" s="86"/>
      <c r="Z72" s="86"/>
    </row>
    <row r="73" spans="1:29">
      <c r="A73" s="14"/>
      <c r="L73" s="2"/>
      <c r="M73" s="2"/>
      <c r="N73" s="2"/>
      <c r="O73" s="2"/>
      <c r="P73" s="2"/>
      <c r="R73" s="3"/>
      <c r="S73" s="3"/>
    </row>
    <row r="74" spans="1:29">
      <c r="B74" s="7"/>
      <c r="C74" s="7"/>
      <c r="D74" s="7"/>
      <c r="E74" s="7"/>
      <c r="L74" s="2"/>
      <c r="M74" s="2"/>
      <c r="N74" s="2"/>
      <c r="O74" s="2"/>
      <c r="P74" s="2"/>
      <c r="R74" s="3"/>
      <c r="S74" s="3"/>
    </row>
    <row r="75" spans="1:29">
      <c r="L75" s="2"/>
      <c r="M75" s="2"/>
      <c r="N75" s="2"/>
      <c r="O75" s="2"/>
      <c r="P75" s="2"/>
      <c r="R75" s="3"/>
      <c r="S75" s="3"/>
    </row>
    <row r="76" spans="1:29">
      <c r="R76" s="3"/>
      <c r="S76" s="3"/>
    </row>
    <row r="80" spans="1:29">
      <c r="A80" s="4"/>
    </row>
  </sheetData>
  <sheetProtection selectLockedCells="1" selectUnlockedCells="1"/>
  <mergeCells count="275">
    <mergeCell ref="AP47:AR47"/>
    <mergeCell ref="AS47:AU47"/>
    <mergeCell ref="E47:G47"/>
    <mergeCell ref="H47:J47"/>
    <mergeCell ref="K47:M47"/>
    <mergeCell ref="N47:P47"/>
    <mergeCell ref="Q47:S47"/>
    <mergeCell ref="T47:V47"/>
    <mergeCell ref="W47:Y47"/>
    <mergeCell ref="Z47:AB47"/>
    <mergeCell ref="AM47:AO47"/>
    <mergeCell ref="W23:Y23"/>
    <mergeCell ref="W25:Y25"/>
    <mergeCell ref="B19:D19"/>
    <mergeCell ref="B17:D17"/>
    <mergeCell ref="B15:D15"/>
    <mergeCell ref="B13:D13"/>
    <mergeCell ref="K19:M19"/>
    <mergeCell ref="H19:J19"/>
    <mergeCell ref="E19:G19"/>
    <mergeCell ref="K17:M17"/>
    <mergeCell ref="Q19:S19"/>
    <mergeCell ref="Q17:S17"/>
    <mergeCell ref="N19:P19"/>
    <mergeCell ref="N17:P17"/>
    <mergeCell ref="E17:G17"/>
    <mergeCell ref="N15:P15"/>
    <mergeCell ref="Q15:S15"/>
    <mergeCell ref="T15:V15"/>
    <mergeCell ref="W15:Y15"/>
    <mergeCell ref="E13:G13"/>
    <mergeCell ref="E15:G15"/>
    <mergeCell ref="H15:J15"/>
    <mergeCell ref="K15:M15"/>
    <mergeCell ref="H13:J13"/>
    <mergeCell ref="B21:D21"/>
    <mergeCell ref="B23:D23"/>
    <mergeCell ref="E21:G21"/>
    <mergeCell ref="H21:J21"/>
    <mergeCell ref="H23:J23"/>
    <mergeCell ref="W29:Y29"/>
    <mergeCell ref="B29:D29"/>
    <mergeCell ref="E29:G29"/>
    <mergeCell ref="B25:D25"/>
    <mergeCell ref="E23:G23"/>
    <mergeCell ref="N23:P23"/>
    <mergeCell ref="N21:P21"/>
    <mergeCell ref="Q21:S21"/>
    <mergeCell ref="Q23:S23"/>
    <mergeCell ref="K21:M21"/>
    <mergeCell ref="K23:M23"/>
    <mergeCell ref="H25:J25"/>
    <mergeCell ref="H27:J27"/>
    <mergeCell ref="K27:M27"/>
    <mergeCell ref="K25:M25"/>
    <mergeCell ref="W27:Y27"/>
    <mergeCell ref="T25:V25"/>
    <mergeCell ref="T23:V23"/>
    <mergeCell ref="T21:V21"/>
    <mergeCell ref="W31:Y31"/>
    <mergeCell ref="B27:D27"/>
    <mergeCell ref="E25:G25"/>
    <mergeCell ref="E27:G27"/>
    <mergeCell ref="N25:P25"/>
    <mergeCell ref="N27:P27"/>
    <mergeCell ref="Q25:S25"/>
    <mergeCell ref="Q27:S27"/>
    <mergeCell ref="T27:V27"/>
    <mergeCell ref="Q29:S29"/>
    <mergeCell ref="Q31:S31"/>
    <mergeCell ref="T31:V31"/>
    <mergeCell ref="T29:V29"/>
    <mergeCell ref="K29:M29"/>
    <mergeCell ref="K31:M31"/>
    <mergeCell ref="N31:P31"/>
    <mergeCell ref="N29:P29"/>
    <mergeCell ref="E31:G31"/>
    <mergeCell ref="H31:J31"/>
    <mergeCell ref="H29:J29"/>
    <mergeCell ref="B35:D35"/>
    <mergeCell ref="B33:D33"/>
    <mergeCell ref="B39:D39"/>
    <mergeCell ref="B31:D31"/>
    <mergeCell ref="H33:J33"/>
    <mergeCell ref="E33:G33"/>
    <mergeCell ref="E35:G35"/>
    <mergeCell ref="B45:D45"/>
    <mergeCell ref="B43:D43"/>
    <mergeCell ref="B41:D41"/>
    <mergeCell ref="B37:D37"/>
    <mergeCell ref="E43:G43"/>
    <mergeCell ref="E45:G45"/>
    <mergeCell ref="H43:J43"/>
    <mergeCell ref="E39:G39"/>
    <mergeCell ref="H39:J39"/>
    <mergeCell ref="H37:J37"/>
    <mergeCell ref="H41:J41"/>
    <mergeCell ref="E41:G41"/>
    <mergeCell ref="E37:G37"/>
    <mergeCell ref="H35:J35"/>
    <mergeCell ref="N45:P45"/>
    <mergeCell ref="N43:P43"/>
    <mergeCell ref="N41:P41"/>
    <mergeCell ref="N39:P39"/>
    <mergeCell ref="K39:M39"/>
    <mergeCell ref="K41:M41"/>
    <mergeCell ref="K43:M43"/>
    <mergeCell ref="K45:M45"/>
    <mergeCell ref="H45:J45"/>
    <mergeCell ref="K33:M33"/>
    <mergeCell ref="K35:M35"/>
    <mergeCell ref="N35:P35"/>
    <mergeCell ref="K37:M37"/>
    <mergeCell ref="N37:P37"/>
    <mergeCell ref="Q33:S33"/>
    <mergeCell ref="T33:V33"/>
    <mergeCell ref="W33:Y33"/>
    <mergeCell ref="N33:P33"/>
    <mergeCell ref="Q37:S37"/>
    <mergeCell ref="T37:V37"/>
    <mergeCell ref="W37:Y37"/>
    <mergeCell ref="W35:Y35"/>
    <mergeCell ref="T35:V35"/>
    <mergeCell ref="Q35:S35"/>
    <mergeCell ref="T41:V41"/>
    <mergeCell ref="W41:Y41"/>
    <mergeCell ref="Q41:S41"/>
    <mergeCell ref="T39:V39"/>
    <mergeCell ref="W39:Y39"/>
    <mergeCell ref="Q39:S39"/>
    <mergeCell ref="W45:Y45"/>
    <mergeCell ref="T45:V45"/>
    <mergeCell ref="Q45:S45"/>
    <mergeCell ref="Q43:S43"/>
    <mergeCell ref="T43:V43"/>
    <mergeCell ref="W43:Y43"/>
    <mergeCell ref="Z39:AB39"/>
    <mergeCell ref="Z41:AB41"/>
    <mergeCell ref="Z43:AB43"/>
    <mergeCell ref="Z45:AB45"/>
    <mergeCell ref="Z31:AB31"/>
    <mergeCell ref="Z33:AB33"/>
    <mergeCell ref="Z35:AB35"/>
    <mergeCell ref="Z37:AB37"/>
    <mergeCell ref="Z23:AB23"/>
    <mergeCell ref="Z25:AB25"/>
    <mergeCell ref="Z27:AB27"/>
    <mergeCell ref="Z29:AB29"/>
    <mergeCell ref="Z15:AB15"/>
    <mergeCell ref="Z17:AB17"/>
    <mergeCell ref="Z19:AB19"/>
    <mergeCell ref="Z21:AB21"/>
    <mergeCell ref="Q11:S11"/>
    <mergeCell ref="T11:V11"/>
    <mergeCell ref="W11:Y11"/>
    <mergeCell ref="Z11:AB11"/>
    <mergeCell ref="H17:J17"/>
    <mergeCell ref="W13:Y13"/>
    <mergeCell ref="Z13:AB13"/>
    <mergeCell ref="K13:M13"/>
    <mergeCell ref="N13:P13"/>
    <mergeCell ref="Q13:S13"/>
    <mergeCell ref="W19:Y19"/>
    <mergeCell ref="W17:Y17"/>
    <mergeCell ref="T19:V19"/>
    <mergeCell ref="T17:V17"/>
    <mergeCell ref="W21:Y21"/>
    <mergeCell ref="T13:V13"/>
    <mergeCell ref="B3:D3"/>
    <mergeCell ref="K11:M11"/>
    <mergeCell ref="N11:P11"/>
    <mergeCell ref="B11:D11"/>
    <mergeCell ref="E11:G11"/>
    <mergeCell ref="H11:J11"/>
    <mergeCell ref="B7:D7"/>
    <mergeCell ref="B9:D9"/>
    <mergeCell ref="B4:D4"/>
    <mergeCell ref="N9:P9"/>
    <mergeCell ref="H7:J7"/>
    <mergeCell ref="E7:G7"/>
    <mergeCell ref="Q3:S3"/>
    <mergeCell ref="N3:P3"/>
    <mergeCell ref="K3:M3"/>
    <mergeCell ref="H3:J3"/>
    <mergeCell ref="Z3:AB3"/>
    <mergeCell ref="W3:Y3"/>
    <mergeCell ref="T3:V3"/>
    <mergeCell ref="Q4:S4"/>
    <mergeCell ref="E4:G4"/>
    <mergeCell ref="E3:G3"/>
    <mergeCell ref="T9:V9"/>
    <mergeCell ref="W9:Y9"/>
    <mergeCell ref="W7:Y7"/>
    <mergeCell ref="T7:V7"/>
    <mergeCell ref="W4:Y4"/>
    <mergeCell ref="Z4:AB4"/>
    <mergeCell ref="Z9:AB9"/>
    <mergeCell ref="Z7:AB7"/>
    <mergeCell ref="T4:V4"/>
    <mergeCell ref="Q9:S9"/>
    <mergeCell ref="K9:M9"/>
    <mergeCell ref="H9:J9"/>
    <mergeCell ref="E9:G9"/>
    <mergeCell ref="K7:M7"/>
    <mergeCell ref="Q7:S7"/>
    <mergeCell ref="N7:P7"/>
    <mergeCell ref="H4:J4"/>
    <mergeCell ref="K4:M4"/>
    <mergeCell ref="N4:P4"/>
    <mergeCell ref="AM3:AO3"/>
    <mergeCell ref="AM4:AO4"/>
    <mergeCell ref="AM7:AO7"/>
    <mergeCell ref="AM9:AO9"/>
    <mergeCell ref="AM11:AO11"/>
    <mergeCell ref="AM13:AO13"/>
    <mergeCell ref="AM15:AO15"/>
    <mergeCell ref="AM17:AO17"/>
    <mergeCell ref="AM19:AO19"/>
    <mergeCell ref="AM21:AO21"/>
    <mergeCell ref="AM23:AO23"/>
    <mergeCell ref="AM25:AO25"/>
    <mergeCell ref="AM27:AO27"/>
    <mergeCell ref="AM29:AO29"/>
    <mergeCell ref="AM31:AO31"/>
    <mergeCell ref="AM45:AO45"/>
    <mergeCell ref="AM33:AO33"/>
    <mergeCell ref="AM35:AO35"/>
    <mergeCell ref="AM37:AO37"/>
    <mergeCell ref="AM39:AO39"/>
    <mergeCell ref="AM41:AO41"/>
    <mergeCell ref="AM43:AO43"/>
    <mergeCell ref="AP3:AR3"/>
    <mergeCell ref="AP4:AR4"/>
    <mergeCell ref="AP7:AR7"/>
    <mergeCell ref="AP9:AR9"/>
    <mergeCell ref="AP11:AR11"/>
    <mergeCell ref="AP13:AR13"/>
    <mergeCell ref="AP15:AR15"/>
    <mergeCell ref="AP17:AR17"/>
    <mergeCell ref="AP19:AR19"/>
    <mergeCell ref="AP39:AR39"/>
    <mergeCell ref="AP41:AR41"/>
    <mergeCell ref="AP43:AR43"/>
    <mergeCell ref="AP45:AR45"/>
    <mergeCell ref="AP21:AR21"/>
    <mergeCell ref="AP23:AR23"/>
    <mergeCell ref="AP25:AR25"/>
    <mergeCell ref="AP27:AR27"/>
    <mergeCell ref="AP29:AR29"/>
    <mergeCell ref="AP31:AR31"/>
    <mergeCell ref="AP33:AR33"/>
    <mergeCell ref="AP35:AR35"/>
    <mergeCell ref="AP37:AR37"/>
    <mergeCell ref="AS3:AU3"/>
    <mergeCell ref="AS4:AU4"/>
    <mergeCell ref="AS7:AU7"/>
    <mergeCell ref="AS9:AU9"/>
    <mergeCell ref="AS11:AU11"/>
    <mergeCell ref="AS13:AU13"/>
    <mergeCell ref="AS15:AU15"/>
    <mergeCell ref="AS17:AU17"/>
    <mergeCell ref="AS19:AU19"/>
    <mergeCell ref="AS39:AU39"/>
    <mergeCell ref="AS41:AU41"/>
    <mergeCell ref="AS43:AU43"/>
    <mergeCell ref="AS45:AU45"/>
    <mergeCell ref="AS21:AU21"/>
    <mergeCell ref="AS23:AU23"/>
    <mergeCell ref="AS25:AU25"/>
    <mergeCell ref="AS27:AU27"/>
    <mergeCell ref="AS29:AU29"/>
    <mergeCell ref="AS31:AU31"/>
    <mergeCell ref="AS33:AU33"/>
    <mergeCell ref="AS35:AU35"/>
    <mergeCell ref="AS37:AU37"/>
  </mergeCells>
  <phoneticPr fontId="3" type="noConversion"/>
  <printOptions horizontalCentered="1"/>
  <pageMargins left="0" right="0" top="0.75" bottom="0.75" header="0.5" footer="0.5"/>
  <pageSetup paperSize="5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Summary 1998-2006</vt:lpstr>
      <vt:lpstr>'Summary 1998-2006'!Print_Titles</vt:lpstr>
    </vt:vector>
  </TitlesOfParts>
  <Company>CMS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CMS</cp:lastModifiedBy>
  <cp:lastPrinted>2011-03-09T18:36:01Z</cp:lastPrinted>
  <dcterms:created xsi:type="dcterms:W3CDTF">2008-10-28T18:10:46Z</dcterms:created>
  <dcterms:modified xsi:type="dcterms:W3CDTF">2011-03-09T18:36:33Z</dcterms:modified>
</cp:coreProperties>
</file>